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X:\Compatilhada\03 - Saúde\NOVA\11 - CER ITAPEVI - enviado 08-03-23\Licitação 08-03-23\Orçamento\"/>
    </mc:Choice>
  </mc:AlternateContent>
  <xr:revisionPtr revIDLastSave="0" documentId="13_ncr:1_{B6A90E1C-7D9F-46E7-B066-885C4691D639}" xr6:coauthVersionLast="47" xr6:coauthVersionMax="47" xr10:uidLastSave="{00000000-0000-0000-0000-000000000000}"/>
  <bookViews>
    <workbookView xWindow="-120" yWindow="-120" windowWidth="29040" windowHeight="15840" tabRatio="806" xr2:uid="{00000000-000D-0000-FFFF-FFFF00000000}"/>
  </bookViews>
  <sheets>
    <sheet name="Orçamento" sheetId="1" r:id="rId1"/>
    <sheet name="Resumo " sheetId="5" r:id="rId2"/>
    <sheet name="Composições" sheetId="6" r:id="rId3"/>
    <sheet name="Cronograma Mensal" sheetId="4" r:id="rId4"/>
  </sheets>
  <externalReferences>
    <externalReference r:id="rId5"/>
    <externalReference r:id="rId6"/>
    <externalReference r:id="rId7"/>
  </externalReferences>
  <definedNames>
    <definedName name="____xlfn_IFERROR">NA()</definedName>
    <definedName name="____xlnm_Print_Area_4" localSheetId="2">#N/A</definedName>
    <definedName name="____xlnm_Print_Titles_2">#REF!</definedName>
    <definedName name="___xlfn_IFERROR">NA()</definedName>
    <definedName name="___xlnm_Print_Area_2" localSheetId="2">#N/A</definedName>
    <definedName name="___xlnm_Print_Area_4">#REF!</definedName>
    <definedName name="___xlnm_Print_Titles_2" localSheetId="2">#N/A</definedName>
    <definedName name="__xlfn_IFERROR">NA()</definedName>
    <definedName name="__xlnm_Print_Area_1" localSheetId="2">#N/A</definedName>
    <definedName name="__xlnm_Print_Area_1">Orçamento!$A$2:$I$499</definedName>
    <definedName name="__xlnm_Print_Area_2" localSheetId="2">#REF!</definedName>
    <definedName name="__xlnm_Print_Area_2">#REF!</definedName>
    <definedName name="__xlnm_Print_Area_3" localSheetId="2">#N/A</definedName>
    <definedName name="__xlnm_Print_Area_3" localSheetId="1">'Resumo '!$A$1:$E$41</definedName>
    <definedName name="__xlnm_Print_Area_3">#REF!</definedName>
    <definedName name="__xlnm_Print_Area_4" localSheetId="3">'Cronograma Mensal'!$A$12:$F$57</definedName>
    <definedName name="__xlnm_Print_Area_4" localSheetId="1">#REF!</definedName>
    <definedName name="__xlnm_Print_Area_4">#REF!</definedName>
    <definedName name="__xlnm_Print_Titles_1" localSheetId="2">#N/A</definedName>
    <definedName name="__xlnm_Print_Titles_1">Orçamento!$2:$14</definedName>
    <definedName name="__xlnm_Print_Titles_2" localSheetId="2">#REF!</definedName>
    <definedName name="__xlnm_Print_Titles_2">#REF!</definedName>
    <definedName name="__xlnm_Print_Titles_3" localSheetId="2">#N/A</definedName>
    <definedName name="__xlnm_Print_Titles_3" localSheetId="1">'Resumo '!$1:$14</definedName>
    <definedName name="__xlnm_Print_Titles_3">#REF!</definedName>
    <definedName name="_xlnm._FilterDatabase" localSheetId="3" hidden="1">'Cronograma Mensal'!$A$13:$S$14</definedName>
    <definedName name="_xlnm._FilterDatabase" localSheetId="0" hidden="1">Orçamento!$A$14:$I$507</definedName>
    <definedName name="_xlnm._FilterDatabase" localSheetId="1" hidden="1">'Resumo '!$A$14:$E$31</definedName>
    <definedName name="abs">#REF!</definedName>
    <definedName name="_xlnm.Print_Area" localSheetId="2">Composições!$A$1:$G$38</definedName>
    <definedName name="_xlnm.Print_Area" localSheetId="3">'Cronograma Mensal'!$A$1:$S$63</definedName>
    <definedName name="_xlnm.Print_Area" localSheetId="0">Orçamento!$A$2:$I$511</definedName>
    <definedName name="_xlnm.Print_Area" localSheetId="1">'Resumo '!$A$1:$E$36</definedName>
    <definedName name="CalculadoCPFin">SUMIF(#REF!,"Calculado",#REF!)</definedName>
    <definedName name="CalculadoCPFisica">SUMIF(#REF!,"Calculado",#REF!)</definedName>
    <definedName name="CalculadoInv">CalculadoRep+CalculadoCPFin+CalculadoCPFisica</definedName>
    <definedName name="CalculadoRep">SUMIF(#REF!,"Calculado",#REF!)</definedName>
    <definedName name="creaPLE">[1]DADOS!$C$20</definedName>
    <definedName name="dfed" localSheetId="2">#REF!</definedName>
    <definedName name="Eventos">OFFSET([1]DADOS!$A$33,1,0):OFFSET([1]DADOS!$C$39,-1,0)</definedName>
    <definedName name="Excel_BuiltIn__FilterDatabase" localSheetId="0">Orçamento!#REF!</definedName>
    <definedName name="Excel_BuiltIn_Print_Area" localSheetId="0">Orçamento!$A$2:$I$501</definedName>
    <definedName name="hoje">TODAY()</definedName>
    <definedName name="I.CTEF">[2]QCI!$AH$14:$AH$15</definedName>
    <definedName name="I.Lotes">OFFSET([2]QCI!$AH$15,IF([2]DADOS!$J$22="OGU não-PAC",1,0),0):OFFSET([2]QCI!$AH$26,-1,0)</definedName>
    <definedName name="Import.Município">[1]DADOS!$D$10</definedName>
    <definedName name="Import.numEventos">OFFSET([3]PLE!$K$16,1,0):OFFSET([3]PLE!#REF!,-1,0)</definedName>
    <definedName name="Import.PLE">OFFSET([1]PLE!$E$33,1,0):OFFSET([1]PLE!$BB$39,-1,0)</definedName>
    <definedName name="Import.PLQ">OFFSET([3]PLE!$N$16,1,0):OFFSET([3]PLE!#REF!,-1,0)</definedName>
    <definedName name="ItemInvestimento">OFFSET([2]Listas!$B$2,1,0,COUNTA([2]Listas!$B:$B)-1)</definedName>
    <definedName name="LForçamento">OFFSET([3]PLE!#REF!,-1,0)</definedName>
    <definedName name="LIorçamento">OFFSET([3]PLE!$16:$16,1,0)</definedName>
    <definedName name="mediçao">[1]PLE!$AX$28</definedName>
    <definedName name="numFrentes">COUNTIF([1]Eventograma_e_Quantitativos!$N$15:$BK$15,"&lt;&gt;"&amp;"")</definedName>
    <definedName name="ORÇAMENTO.BancoRef" hidden="1">#REF!</definedName>
    <definedName name="PreçoServiçoPorFrente">OFFSET([3]PLE!$BM$16,1,0):OFFSET([3]PLE!#REF!,-1,0)</definedName>
    <definedName name="REFERENCIA.Descricao" hidden="1">IF(ISNUMBER(#REF!),OFFSET(INDIRECT(ORÇAMENTO.BancoRef),#REF!-1,3,1),#REF!)</definedName>
    <definedName name="respPLE">[1]DADOS!$A$20</definedName>
    <definedName name="SHARED_FORMULA_0_19_0_19_0" localSheetId="2">#REF!+1</definedName>
    <definedName name="SHARED_FORMULA_0_19_0_19_0">#REF!</definedName>
    <definedName name="SHARED_FORMULA_6_101_6_101_4" localSheetId="2">ROUND(#REF!*#REF!,2)</definedName>
    <definedName name="SHARED_FORMULA_6_101_6_101_4">#REF!</definedName>
    <definedName name="SHARED_FORMULA_6_123_6_123_4" localSheetId="2">ROUND(#REF!*#REF!,2)</definedName>
    <definedName name="SHARED_FORMULA_6_123_6_123_4">#REF!</definedName>
    <definedName name="SHARED_FORMULA_6_131_6_131_3" localSheetId="2">#REF!*#REF!</definedName>
    <definedName name="SHARED_FORMULA_6_131_6_131_3">#REF!</definedName>
    <definedName name="SHARED_FORMULA_6_15_6_15_4" localSheetId="2">ROUND(#REF!*#REF!,2)</definedName>
    <definedName name="SHARED_FORMULA_6_15_6_15_4">#REF!</definedName>
    <definedName name="SHARED_FORMULA_6_155_6_155_3" localSheetId="2">#REF!*#REF!</definedName>
    <definedName name="SHARED_FORMULA_6_155_6_155_3">#REF!</definedName>
    <definedName name="SHARED_FORMULA_6_192_6_192_3" localSheetId="2">#REF!*#REF!</definedName>
    <definedName name="SHARED_FORMULA_6_192_6_192_3">#REF!</definedName>
    <definedName name="SHARED_FORMULA_6_212_6_212_3" localSheetId="2">#REF!*#REF!</definedName>
    <definedName name="SHARED_FORMULA_6_212_6_212_3">#REF!</definedName>
    <definedName name="SHARED_FORMULA_6_221_6_221_3" localSheetId="2">#REF!*#REF!</definedName>
    <definedName name="SHARED_FORMULA_6_221_6_221_3">#REF!</definedName>
    <definedName name="SHARED_FORMULA_6_238_6_238_3" localSheetId="2">#REF!*#REF!</definedName>
    <definedName name="SHARED_FORMULA_6_238_6_238_3">#REF!</definedName>
    <definedName name="SHARED_FORMULA_6_247_6_247_3" localSheetId="2">#REF!*#REF!</definedName>
    <definedName name="SHARED_FORMULA_6_247_6_247_3">#REF!</definedName>
    <definedName name="SHARED_FORMULA_6_292_6_292_3" localSheetId="2">#REF!*#REF!</definedName>
    <definedName name="SHARED_FORMULA_6_292_6_292_3">#REF!</definedName>
    <definedName name="SHARED_FORMULA_6_311_6_311_3" localSheetId="2">#REF!*#REF!</definedName>
    <definedName name="SHARED_FORMULA_6_311_6_311_3">#REF!</definedName>
    <definedName name="SHARED_FORMULA_6_324_6_324_3" localSheetId="2">#REF!*#REF!</definedName>
    <definedName name="SHARED_FORMULA_6_324_6_324_3">#REF!</definedName>
    <definedName name="SHARED_FORMULA_6_334_6_334_3" localSheetId="2">#REF!*#REF!</definedName>
    <definedName name="SHARED_FORMULA_6_334_6_334_3">#REF!</definedName>
    <definedName name="SHARED_FORMULA_6_354_6_354_3" localSheetId="2">#REF!*#REF!</definedName>
    <definedName name="SHARED_FORMULA_6_354_6_354_3">#REF!</definedName>
    <definedName name="SHARED_FORMULA_6_369_6_369_3" localSheetId="2">#REF!*#REF!</definedName>
    <definedName name="SHARED_FORMULA_6_369_6_369_3">#REF!</definedName>
    <definedName name="SHARED_FORMULA_6_43_6_43_3" localSheetId="2">#REF!*#REF!</definedName>
    <definedName name="SHARED_FORMULA_6_43_6_43_3">#REF!</definedName>
    <definedName name="SHARED_FORMULA_6_473_6_473_3" localSheetId="2">#REF!*#REF!</definedName>
    <definedName name="SHARED_FORMULA_6_473_6_473_3">#REF!</definedName>
    <definedName name="SHARED_FORMULA_6_481_6_481_3" localSheetId="2">#REF!*#REF!</definedName>
    <definedName name="SHARED_FORMULA_6_481_6_481_3">#REF!</definedName>
    <definedName name="SHARED_FORMULA_6_496_6_496_3" localSheetId="2">#REF!*#REF!</definedName>
    <definedName name="SHARED_FORMULA_6_496_6_496_3">#REF!</definedName>
    <definedName name="SHARED_FORMULA_6_543_6_543_3" localSheetId="2">#REF!*#REF!</definedName>
    <definedName name="SHARED_FORMULA_6_543_6_543_3">#REF!</definedName>
    <definedName name="SHARED_FORMULA_6_600_6_600_3" localSheetId="2">#REF!*#REF!</definedName>
    <definedName name="SHARED_FORMULA_6_600_6_600_3">#REF!</definedName>
    <definedName name="SHARED_FORMULA_6_67_6_67_3" localSheetId="2">#REF!*#REF!</definedName>
    <definedName name="SHARED_FORMULA_6_67_6_67_3">#REF!</definedName>
    <definedName name="SHARED_FORMULA_6_77_6_77_3" localSheetId="2">#REF!*#REF!</definedName>
    <definedName name="SHARED_FORMULA_6_77_6_77_3">#REF!</definedName>
    <definedName name="SHARED_FORMULA_6_93_6_93_4" localSheetId="2">ROUND(#REF!*#REF!,2)</definedName>
    <definedName name="SHARED_FORMULA_6_93_6_93_4">#REF!</definedName>
    <definedName name="SHARED_FORMULA_7_130_7_130_3" localSheetId="2">#REF!/#REF!*100</definedName>
    <definedName name="SHARED_FORMULA_7_130_7_130_3">#REF!</definedName>
    <definedName name="SHARED_FORMULA_7_154_7_154_3" localSheetId="2">#REF!/#REF!*100</definedName>
    <definedName name="SHARED_FORMULA_7_154_7_154_3">#REF!</definedName>
    <definedName name="SHARED_FORMULA_7_192_7_192_3" localSheetId="2">#REF!/#REF!*100</definedName>
    <definedName name="SHARED_FORMULA_7_192_7_192_3">#REF!</definedName>
    <definedName name="SHARED_FORMULA_7_212_7_212_3" localSheetId="2">#REF!/#REF!*100</definedName>
    <definedName name="SHARED_FORMULA_7_212_7_212_3">#REF!</definedName>
    <definedName name="SHARED_FORMULA_7_238_7_238_3" localSheetId="2">#REF!/#REF!*100</definedName>
    <definedName name="SHARED_FORMULA_7_238_7_238_3">#REF!</definedName>
    <definedName name="SHARED_FORMULA_7_247_7_247_3" localSheetId="2">#REF!/#REF!*100</definedName>
    <definedName name="SHARED_FORMULA_7_247_7_247_3">#REF!</definedName>
    <definedName name="SHARED_FORMULA_7_292_7_292_3" localSheetId="2">#REF!/#REF!*100</definedName>
    <definedName name="SHARED_FORMULA_7_292_7_292_3">#REF!</definedName>
    <definedName name="SHARED_FORMULA_7_311_7_311_3" localSheetId="2">#REF!/#REF!*100</definedName>
    <definedName name="SHARED_FORMULA_7_311_7_311_3">#REF!</definedName>
    <definedName name="SHARED_FORMULA_7_324_7_324_3" localSheetId="2">#REF!/#REF!*100</definedName>
    <definedName name="SHARED_FORMULA_7_324_7_324_3">#REF!</definedName>
    <definedName name="SHARED_FORMULA_7_334_7_334_3" localSheetId="2">#REF!/#REF!*100</definedName>
    <definedName name="SHARED_FORMULA_7_334_7_334_3">#REF!</definedName>
    <definedName name="SHARED_FORMULA_7_354_7_354_3" localSheetId="2">#REF!/#REF!*100</definedName>
    <definedName name="SHARED_FORMULA_7_354_7_354_3">#REF!</definedName>
    <definedName name="SHARED_FORMULA_7_369_7_369_3" localSheetId="2">#REF!/#REF!*100</definedName>
    <definedName name="SHARED_FORMULA_7_369_7_369_3">#REF!</definedName>
    <definedName name="SHARED_FORMULA_7_401_7_401_3" localSheetId="2">#REF!/#REF!*100</definedName>
    <definedName name="SHARED_FORMULA_7_401_7_401_3">#REF!</definedName>
    <definedName name="SHARED_FORMULA_7_43_7_43_3" localSheetId="2">#REF!/#REF!*100</definedName>
    <definedName name="SHARED_FORMULA_7_43_7_43_3">#REF!</definedName>
    <definedName name="SHARED_FORMULA_7_433_7_433_3" localSheetId="2">#REF!/#REF!*100</definedName>
    <definedName name="SHARED_FORMULA_7_433_7_433_3">#REF!</definedName>
    <definedName name="SHARED_FORMULA_7_465_7_465_3" localSheetId="2">#REF!/#REF!*100</definedName>
    <definedName name="SHARED_FORMULA_7_465_7_465_3">#REF!</definedName>
    <definedName name="SHARED_FORMULA_7_473_7_473_3" localSheetId="2">#REF!/#REF!*100</definedName>
    <definedName name="SHARED_FORMULA_7_473_7_473_3">#REF!</definedName>
    <definedName name="SHARED_FORMULA_7_496_7_496_3" localSheetId="2">#REF!/#REF!*100</definedName>
    <definedName name="SHARED_FORMULA_7_496_7_496_3">#REF!</definedName>
    <definedName name="SHARED_FORMULA_7_539_7_539_3" localSheetId="2">#REF!/#REF!*100</definedName>
    <definedName name="SHARED_FORMULA_7_539_7_539_3">#REF!</definedName>
    <definedName name="SHARED_FORMULA_7_547_7_547_3" localSheetId="2">#REF!/#REF!*100</definedName>
    <definedName name="SHARED_FORMULA_7_547_7_547_3">#REF!</definedName>
    <definedName name="SHARED_FORMULA_7_601_7_601_3" localSheetId="2">#REF!/#REF!*100</definedName>
    <definedName name="SHARED_FORMULA_7_601_7_601_3">#REF!</definedName>
    <definedName name="SHARED_FORMULA_7_66_7_66_3" localSheetId="2">#REF!/#REF!*100</definedName>
    <definedName name="SHARED_FORMULA_7_66_7_66_3">#REF!</definedName>
    <definedName name="SHARED_FORMULA_7_76_7_76_3" localSheetId="2">#REF!/#REF!*100</definedName>
    <definedName name="SHARED_FORMULA_7_76_7_76_3">#REF!</definedName>
    <definedName name="SHARED_FORMULA_8_19_8_19_0" localSheetId="2">#REF!*#REF!</definedName>
    <definedName name="SHARED_FORMULA_8_19_8_19_0">#REF!</definedName>
    <definedName name="SubItemInvestimento">OFFSET([2]Listas!$A$2,1,MATCH([2]QCI!$E1,[2]Listas!$2:$2,0)-1,INDEX([2]Listas!$2:$2,MATCH([2]QCI!$E1,[2]Listas!$2:$2,0)+1))</definedName>
    <definedName name="TIPOORCAMENTO" hidden="1">#N/A</definedName>
    <definedName name="TipoOrçamento">"BASE"</definedName>
    <definedName name="TituloEventos">OFFSET([1]DADOS!$J$33,1,0):OFFSET([1]DADOS!$J$39,-1,0)</definedName>
    <definedName name="_xlnm.Print_Titles" localSheetId="3">'Cronograma Mensal'!$A:$D</definedName>
    <definedName name="_xlnm.Print_Titles" localSheetId="0">Orçamento!$14:$14</definedName>
    <definedName name="Z_29968698_A86A_456F_9240_BB3FE00129DB__wvu_FilterData" localSheetId="0">Orçamento!$A$14:$I$501</definedName>
    <definedName name="Z_30999B9E_2E65_4663_976F_9A54CE05102E__wvu_FilterData" localSheetId="0">Orçamento!$A$14:$I$501</definedName>
    <definedName name="Z_30999B9E_2E65_4663_976F_9A54CE05102E__wvu_PrintArea" localSheetId="3">'Cronograma Mensal'!$A$12:$P$63</definedName>
    <definedName name="Z_30999B9E_2E65_4663_976F_9A54CE05102E__wvu_PrintArea" localSheetId="0">Orçamento!$A$2:$I$507</definedName>
    <definedName name="Z_30999B9E_2E65_4663_976F_9A54CE05102E__wvu_PrintArea" localSheetId="1">'Resumo '!$A$1:$E$41</definedName>
    <definedName name="Z_30999B9E_2E65_4663_976F_9A54CE05102E__wvu_PrintTitles" localSheetId="0">Orçamento!$2:$14</definedName>
    <definedName name="Z_30999B9E_2E65_4663_976F_9A54CE05102E__wvu_PrintTitles" localSheetId="1">'Resumo '!$1:$14</definedName>
    <definedName name="Z_309DFEE5_7E3D_4535_B22E_0FCC4686606D_.wvu.FilterData" localSheetId="0" hidden="1">Orçamento!$A$2:$H$2</definedName>
    <definedName name="Z_37FA8F07_9D7A_418D_BC30_0AE0C3739A19__wvu_FilterData" localSheetId="0">Orçamento!$A$14:$I$499</definedName>
    <definedName name="Z_37FA8F07_9D7A_418D_BC30_0AE0C3739A19__wvu_PrintArea" localSheetId="3">'Cronograma Mensal'!$A$12:$P$63</definedName>
    <definedName name="Z_37FA8F07_9D7A_418D_BC30_0AE0C3739A19__wvu_PrintArea" localSheetId="1">'Resumo '!$A$1:$E$41</definedName>
    <definedName name="Z_37FA8F07_9D7A_418D_BC30_0AE0C3739A19__wvu_PrintTitles" localSheetId="1">'Resumo '!$1:$14</definedName>
    <definedName name="Z_3B8348FD_7A00_44FD_ACF5_E6A19592872E_.wvu.Cols" localSheetId="3">'Cronograma Mensal'!$E:$H</definedName>
    <definedName name="Z_3B8348FD_7A00_44FD_ACF5_E6A19592872E_.wvu.Cols" localSheetId="0">Orçamento!$C:$C</definedName>
    <definedName name="Z_3B8348FD_7A00_44FD_ACF5_E6A19592872E_.wvu.PrintArea" localSheetId="3">'Cronograma Mensal'!$A$12:$S$64</definedName>
    <definedName name="Z_3B8348FD_7A00_44FD_ACF5_E6A19592872E_.wvu.PrintArea" localSheetId="0">Orçamento!$A$2:$I$507</definedName>
    <definedName name="Z_3B8348FD_7A00_44FD_ACF5_E6A19592872E_.wvu.PrintArea" localSheetId="1">'Resumo '!$A$1:$E$41</definedName>
    <definedName name="Z_3B8348FD_7A00_44FD_ACF5_E6A19592872E_.wvu.PrintTitles" localSheetId="3">'Cronograma Mensal'!$A:$D</definedName>
    <definedName name="Z_3B8348FD_7A00_44FD_ACF5_E6A19592872E_.wvu.PrintTitles" localSheetId="0">Orçamento!$14:$14</definedName>
    <definedName name="Z_3B8348FD_7A00_44FD_ACF5_E6A19592872E_.wvu.PrintTitles" localSheetId="1">'Resumo '!$1:$14</definedName>
    <definedName name="Z_50160325_FDD6_4995_897D_2F4F0C6430EC__wvu_FilterData" localSheetId="0">Orçamento!$A$14:$I$499</definedName>
    <definedName name="Z_50160325_FDD6_4995_897D_2F4F0C6430EC__wvu_PrintArea" localSheetId="3">'Cronograma Mensal'!$A$12:$P$63</definedName>
    <definedName name="Z_50160325_FDD6_4995_897D_2F4F0C6430EC__wvu_PrintArea" localSheetId="0">Orçamento!$A$2:$I$507</definedName>
    <definedName name="Z_50160325_FDD6_4995_897D_2F4F0C6430EC__wvu_PrintArea" localSheetId="1">'Resumo '!$A$1:$E$41</definedName>
    <definedName name="Z_50160325_FDD6_4995_897D_2F4F0C6430EC__wvu_PrintTitles" localSheetId="0">Orçamento!$2:$14</definedName>
    <definedName name="Z_50160325_FDD6_4995_897D_2F4F0C6430EC__wvu_PrintTitles" localSheetId="1">'Resumo '!$1:$14</definedName>
    <definedName name="Z_51679F6D_52C9_495E_8CE0_A4AA589D4632__wvu_FilterData" localSheetId="0">Orçamento!$A$14:$I$499</definedName>
    <definedName name="Z_51ADFC03_1D53_4AE2_909B_7D93A8DC249A_.wvu.FilterData" localSheetId="0" hidden="1">Orçamento!$A$2:$I$2</definedName>
    <definedName name="Z_65A89EDC_E2EF_4E49_9370_82AFDB881213__wvu_FilterData" localSheetId="0">Orçamento!$A$14:$I$499</definedName>
    <definedName name="Z_8EC65F00_94CE_4AAC_901F_0F1A78C19FA2__wvu_FilterData" localSheetId="0">Orçamento!$A$14:$I$499</definedName>
    <definedName name="Z_B535EED3_096A_4559_AE37_6359A35C71B4_.wvu.Cols" localSheetId="3">'Cronograma Mensal'!$E:$H</definedName>
    <definedName name="Z_B535EED3_096A_4559_AE37_6359A35C71B4_.wvu.Cols" localSheetId="0">#REF!</definedName>
    <definedName name="Z_B535EED3_096A_4559_AE37_6359A35C71B4_.wvu.PrintArea" localSheetId="3">'Cronograma Mensal'!$A$12:$S$64</definedName>
    <definedName name="Z_B535EED3_096A_4559_AE37_6359A35C71B4_.wvu.PrintArea" localSheetId="0">Orçamento!$A$2:$I$507</definedName>
    <definedName name="Z_B535EED3_096A_4559_AE37_6359A35C71B4_.wvu.PrintArea" localSheetId="1">'Resumo '!$A$1:$E$41</definedName>
    <definedName name="Z_B535EED3_096A_4559_AE37_6359A35C71B4_.wvu.PrintTitles" localSheetId="3">'Cronograma Mensal'!$A:$D</definedName>
    <definedName name="Z_B535EED3_096A_4559_AE37_6359A35C71B4_.wvu.PrintTitles" localSheetId="0">Orçamento!$14:$14</definedName>
    <definedName name="Z_B535EED3_096A_4559_AE37_6359A35C71B4_.wvu.PrintTitles" localSheetId="1">'Resumo '!$1:$14</definedName>
    <definedName name="Z_CC09A366_C6A3_4857_97A0_64EABF22978D__wvu_FilterData" localSheetId="0">Orçamento!$A$14:$I$501</definedName>
    <definedName name="Z_CE6D2F78_279A_48FF_B90B_4CA40BF0D3DA__wvu_FilterData" localSheetId="0">Orçamento!$A$14:$I$501</definedName>
    <definedName name="Z_CE6D2F78_279A_48FF_B90B_4CA40BF0D3DA__wvu_PrintArea" localSheetId="3">'Cronograma Mensal'!$A$12:$P$63</definedName>
    <definedName name="Z_CE6D2F78_279A_48FF_B90B_4CA40BF0D3DA__wvu_PrintArea" localSheetId="0">Orçamento!$A$2:$I$507</definedName>
    <definedName name="Z_CE6D2F78_279A_48FF_B90B_4CA40BF0D3DA__wvu_PrintArea" localSheetId="1">'Resumo '!$A$1:$E$41</definedName>
    <definedName name="Z_CE6D2F78_279A_48FF_B90B_4CA40BF0D3DA__wvu_PrintTitles" localSheetId="0">Orçamento!$2:$14</definedName>
    <definedName name="Z_CE6D2F78_279A_48FF_B90B_4CA40BF0D3DA__wvu_PrintTitles" localSheetId="1">'Resumo '!$1:$14</definedName>
  </definedNames>
  <calcPr calcId="191029"/>
  <customWorkbookViews>
    <customWorkbookView name="User - Modo de exibição pessoal" guid="{51ADFC03-1D53-4AE2-909B-7D93A8DC249A}" maximized="1" windowWidth="0" windowHeight="0" activeSheetId="0"/>
    <customWorkbookView name="Erica Sotto - Modo de exibição pessoal" guid="{309DFEE5-7E3D-4535-B22E-0FCC4686606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5" l="1"/>
  <c r="B46" i="4" s="1"/>
  <c r="G19" i="6"/>
  <c r="G20" i="6"/>
  <c r="G21" i="6"/>
  <c r="G22" i="6"/>
  <c r="G23" i="6"/>
  <c r="G24" i="6"/>
  <c r="G25" i="6"/>
  <c r="G26" i="6"/>
  <c r="G27" i="6"/>
  <c r="H120" i="1" l="1"/>
  <c r="H363" i="1"/>
  <c r="H364" i="1"/>
  <c r="H365" i="1"/>
  <c r="H366" i="1"/>
  <c r="H142" i="1"/>
  <c r="H138" i="1"/>
  <c r="H139" i="1"/>
  <c r="H141" i="1"/>
  <c r="H137" i="1"/>
  <c r="H103" i="1"/>
  <c r="H104" i="1"/>
  <c r="H105" i="1"/>
  <c r="H106" i="1"/>
  <c r="H107" i="1"/>
  <c r="H108" i="1"/>
  <c r="H35" i="1"/>
  <c r="H36" i="1"/>
  <c r="H37" i="1"/>
  <c r="H38" i="1"/>
  <c r="H34" i="1"/>
  <c r="H40" i="1"/>
  <c r="H41" i="1"/>
  <c r="H42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219" i="1"/>
  <c r="H220" i="1"/>
  <c r="H221" i="1"/>
  <c r="H222" i="1"/>
  <c r="H223" i="1"/>
  <c r="H224" i="1"/>
  <c r="H225" i="1"/>
  <c r="H226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17" i="1"/>
  <c r="H118" i="1"/>
  <c r="H119" i="1"/>
  <c r="H49" i="1"/>
  <c r="H50" i="1"/>
  <c r="H51" i="1"/>
  <c r="H52" i="1"/>
  <c r="E136" i="1" l="1"/>
  <c r="E140" i="1"/>
  <c r="E33" i="1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15" i="5"/>
  <c r="H444" i="1"/>
  <c r="H436" i="1"/>
  <c r="H437" i="1"/>
  <c r="H438" i="1"/>
  <c r="H439" i="1"/>
  <c r="H440" i="1"/>
  <c r="H441" i="1"/>
  <c r="H442" i="1"/>
  <c r="H435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6" i="1"/>
  <c r="H177" i="1"/>
  <c r="H178" i="1"/>
  <c r="H179" i="1"/>
  <c r="H180" i="1"/>
  <c r="H181" i="1"/>
  <c r="H182" i="1"/>
  <c r="H183" i="1"/>
  <c r="H184" i="1"/>
  <c r="H199" i="1"/>
  <c r="H200" i="1"/>
  <c r="H201" i="1"/>
  <c r="H202" i="1"/>
  <c r="H203" i="1"/>
  <c r="H204" i="1"/>
  <c r="H205" i="1"/>
  <c r="H206" i="1"/>
  <c r="H207" i="1"/>
  <c r="H210" i="1"/>
  <c r="H211" i="1"/>
  <c r="H212" i="1"/>
  <c r="H213" i="1"/>
  <c r="H216" i="1"/>
  <c r="H229" i="1"/>
  <c r="H230" i="1"/>
  <c r="H233" i="1"/>
  <c r="H234" i="1"/>
  <c r="H235" i="1"/>
  <c r="H236" i="1"/>
  <c r="H237" i="1"/>
  <c r="H238" i="1"/>
  <c r="H239" i="1"/>
  <c r="H240" i="1"/>
  <c r="H241" i="1"/>
  <c r="H242" i="1"/>
  <c r="H232" i="1"/>
  <c r="H228" i="1"/>
  <c r="H218" i="1"/>
  <c r="H215" i="1"/>
  <c r="H209" i="1"/>
  <c r="H198" i="1"/>
  <c r="H175" i="1"/>
  <c r="H152" i="1"/>
  <c r="H146" i="1"/>
  <c r="H147" i="1"/>
  <c r="H148" i="1"/>
  <c r="H149" i="1"/>
  <c r="H150" i="1"/>
  <c r="H145" i="1"/>
  <c r="H125" i="1"/>
  <c r="H123" i="1"/>
  <c r="H114" i="1"/>
  <c r="H122" i="1"/>
  <c r="H116" i="1"/>
  <c r="H113" i="1"/>
  <c r="H498" i="1"/>
  <c r="H496" i="1"/>
  <c r="H494" i="1"/>
  <c r="H488" i="1"/>
  <c r="H490" i="1"/>
  <c r="H491" i="1"/>
  <c r="H492" i="1"/>
  <c r="H487" i="1"/>
  <c r="H475" i="1"/>
  <c r="H476" i="1"/>
  <c r="H478" i="1"/>
  <c r="H479" i="1"/>
  <c r="H480" i="1"/>
  <c r="H481" i="1"/>
  <c r="H482" i="1"/>
  <c r="H483" i="1"/>
  <c r="H464" i="1"/>
  <c r="H357" i="1"/>
  <c r="H358" i="1"/>
  <c r="H359" i="1"/>
  <c r="H360" i="1"/>
  <c r="H361" i="1"/>
  <c r="H362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349" i="1"/>
  <c r="H350" i="1"/>
  <c r="H351" i="1"/>
  <c r="H352" i="1"/>
  <c r="H353" i="1"/>
  <c r="H354" i="1"/>
  <c r="H356" i="1"/>
  <c r="H348" i="1"/>
  <c r="H131" i="1"/>
  <c r="H132" i="1"/>
  <c r="H133" i="1"/>
  <c r="H134" i="1"/>
  <c r="H135" i="1"/>
  <c r="H109" i="1"/>
  <c r="H110" i="1"/>
  <c r="H99" i="1"/>
  <c r="H100" i="1"/>
  <c r="H98" i="1"/>
  <c r="H80" i="1"/>
  <c r="H81" i="1"/>
  <c r="H82" i="1"/>
  <c r="H83" i="1"/>
  <c r="H84" i="1"/>
  <c r="H85" i="1"/>
  <c r="H86" i="1"/>
  <c r="H87" i="1"/>
  <c r="H88" i="1"/>
  <c r="H89" i="1"/>
  <c r="H79" i="1"/>
  <c r="H75" i="1"/>
  <c r="H76" i="1"/>
  <c r="H77" i="1"/>
  <c r="H66" i="1"/>
  <c r="H67" i="1"/>
  <c r="H68" i="1"/>
  <c r="H69" i="1"/>
  <c r="H70" i="1"/>
  <c r="H71" i="1"/>
  <c r="H72" i="1"/>
  <c r="H53" i="1"/>
  <c r="G18" i="6"/>
  <c r="G28" i="6" s="1"/>
  <c r="E474" i="1" l="1"/>
  <c r="E486" i="1"/>
  <c r="E115" i="1"/>
  <c r="E489" i="1"/>
  <c r="E355" i="1"/>
  <c r="E144" i="1"/>
  <c r="E102" i="1"/>
  <c r="E101" i="1" s="1"/>
  <c r="C19" i="5" s="1"/>
  <c r="E48" i="1"/>
  <c r="E347" i="1"/>
  <c r="E197" i="1"/>
  <c r="E121" i="1"/>
  <c r="H497" i="1"/>
  <c r="E231" i="1"/>
  <c r="E214" i="1"/>
  <c r="E174" i="1"/>
  <c r="E227" i="1"/>
  <c r="E217" i="1"/>
  <c r="E208" i="1"/>
  <c r="E151" i="1"/>
  <c r="E493" i="1"/>
  <c r="E78" i="1"/>
  <c r="E434" i="1"/>
  <c r="E124" i="1"/>
  <c r="E112" i="1"/>
  <c r="E463" i="1"/>
  <c r="E97" i="1"/>
  <c r="E495" i="1" l="1"/>
  <c r="E143" i="1"/>
  <c r="C22" i="5" s="1"/>
  <c r="E111" i="1"/>
  <c r="C20" i="5" s="1"/>
  <c r="G15" i="6"/>
  <c r="G17" i="1" s="1"/>
  <c r="D11" i="5"/>
  <c r="E9" i="5"/>
  <c r="D9" i="5"/>
  <c r="H19" i="1" l="1"/>
  <c r="H472" i="1" l="1"/>
  <c r="F12" i="6" l="1"/>
  <c r="G8" i="6"/>
  <c r="F8" i="6"/>
  <c r="F10" i="6"/>
  <c r="C12" i="6"/>
  <c r="C10" i="6"/>
  <c r="C8" i="6"/>
  <c r="C6" i="6"/>
  <c r="H451" i="1" l="1"/>
  <c r="H452" i="1"/>
  <c r="B10" i="4"/>
  <c r="B11" i="5"/>
  <c r="A9" i="5"/>
  <c r="B7" i="5"/>
  <c r="B8" i="4"/>
  <c r="B6" i="4"/>
  <c r="B18" i="4"/>
  <c r="B20" i="4"/>
  <c r="B22" i="4"/>
  <c r="B24" i="4"/>
  <c r="B26" i="4"/>
  <c r="B28" i="4"/>
  <c r="B30" i="4"/>
  <c r="B32" i="4"/>
  <c r="B34" i="4"/>
  <c r="B36" i="4"/>
  <c r="B38" i="4"/>
  <c r="B40" i="4"/>
  <c r="B42" i="4"/>
  <c r="B44" i="4"/>
  <c r="B16" i="4"/>
  <c r="H458" i="1"/>
  <c r="H471" i="1"/>
  <c r="H470" i="1"/>
  <c r="H22" i="1"/>
  <c r="H23" i="1"/>
  <c r="H24" i="1"/>
  <c r="H31" i="1"/>
  <c r="H32" i="1"/>
  <c r="H25" i="1"/>
  <c r="H26" i="1"/>
  <c r="H27" i="1"/>
  <c r="H21" i="1"/>
  <c r="H20" i="1"/>
  <c r="H28" i="1"/>
  <c r="H29" i="1"/>
  <c r="H30" i="1"/>
  <c r="H43" i="1"/>
  <c r="H454" i="1"/>
  <c r="H456" i="1"/>
  <c r="H457" i="1"/>
  <c r="H459" i="1"/>
  <c r="H461" i="1"/>
  <c r="H462" i="1"/>
  <c r="H466" i="1"/>
  <c r="H467" i="1"/>
  <c r="H432" i="1"/>
  <c r="H433" i="1"/>
  <c r="H446" i="1"/>
  <c r="H448" i="1"/>
  <c r="H424" i="1"/>
  <c r="H425" i="1"/>
  <c r="H426" i="1"/>
  <c r="H427" i="1"/>
  <c r="H428" i="1"/>
  <c r="H413" i="1"/>
  <c r="H414" i="1"/>
  <c r="H415" i="1"/>
  <c r="H416" i="1"/>
  <c r="H418" i="1"/>
  <c r="H419" i="1"/>
  <c r="H420" i="1"/>
  <c r="H421" i="1"/>
  <c r="H60" i="1"/>
  <c r="H61" i="1"/>
  <c r="H62" i="1"/>
  <c r="H63" i="1"/>
  <c r="H248" i="1"/>
  <c r="H249" i="1"/>
  <c r="H250" i="1"/>
  <c r="H251" i="1"/>
  <c r="H252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338" i="1"/>
  <c r="H339" i="1"/>
  <c r="H340" i="1"/>
  <c r="H341" i="1"/>
  <c r="H342" i="1"/>
  <c r="H343" i="1"/>
  <c r="H344" i="1"/>
  <c r="H345" i="1"/>
  <c r="H346" i="1"/>
  <c r="E447" i="1" l="1"/>
  <c r="E469" i="1"/>
  <c r="E468" i="1" s="1"/>
  <c r="C29" i="5" s="1"/>
  <c r="E453" i="1"/>
  <c r="E39" i="1"/>
  <c r="E18" i="1"/>
  <c r="E253" i="1"/>
  <c r="E281" i="1"/>
  <c r="E280" i="1" s="1"/>
  <c r="C24" i="5" s="1"/>
  <c r="E445" i="1"/>
  <c r="E443" i="1"/>
  <c r="E417" i="1"/>
  <c r="E412" i="1"/>
  <c r="E455" i="1"/>
  <c r="E465" i="1"/>
  <c r="E460" i="1"/>
  <c r="H485" i="1"/>
  <c r="H484" i="1"/>
  <c r="H431" i="1"/>
  <c r="H429" i="1"/>
  <c r="H129" i="1"/>
  <c r="H130" i="1"/>
  <c r="H128" i="1"/>
  <c r="H93" i="1"/>
  <c r="H94" i="1"/>
  <c r="H95" i="1"/>
  <c r="H96" i="1"/>
  <c r="H92" i="1"/>
  <c r="H74" i="1"/>
  <c r="H65" i="1"/>
  <c r="H59" i="1"/>
  <c r="H57" i="1"/>
  <c r="H58" i="1"/>
  <c r="H56" i="1"/>
  <c r="H46" i="1"/>
  <c r="H17" i="1"/>
  <c r="H246" i="1"/>
  <c r="H247" i="1"/>
  <c r="H245" i="1"/>
  <c r="H410" i="1"/>
  <c r="E477" i="1" l="1"/>
  <c r="E473" i="1" s="1"/>
  <c r="C30" i="5" s="1"/>
  <c r="D30" i="5" s="1"/>
  <c r="D46" i="4" s="1"/>
  <c r="E244" i="1"/>
  <c r="E243" i="1" s="1"/>
  <c r="C23" i="5" s="1"/>
  <c r="E411" i="1"/>
  <c r="C26" i="5" s="1"/>
  <c r="E423" i="1"/>
  <c r="E430" i="1"/>
  <c r="E73" i="1"/>
  <c r="E64" i="1"/>
  <c r="E55" i="1"/>
  <c r="E409" i="1"/>
  <c r="E408" i="1" s="1"/>
  <c r="C25" i="5" s="1"/>
  <c r="E16" i="1"/>
  <c r="E91" i="1"/>
  <c r="E90" i="1" s="1"/>
  <c r="C18" i="5" s="1"/>
  <c r="E127" i="1"/>
  <c r="E126" i="1" s="1"/>
  <c r="C21" i="5" s="1"/>
  <c r="I47" i="4" l="1"/>
  <c r="O47" i="4"/>
  <c r="G47" i="4"/>
  <c r="J47" i="4"/>
  <c r="M47" i="4"/>
  <c r="Q47" i="4"/>
  <c r="H47" i="4"/>
  <c r="K47" i="4"/>
  <c r="L47" i="4"/>
  <c r="N47" i="4"/>
  <c r="P47" i="4"/>
  <c r="F47" i="4"/>
  <c r="S47" i="4"/>
  <c r="R47" i="4"/>
  <c r="E47" i="4"/>
  <c r="E422" i="1"/>
  <c r="C27" i="5" s="1"/>
  <c r="E15" i="1"/>
  <c r="E54" i="1"/>
  <c r="C17" i="5" s="1"/>
  <c r="D17" i="5" s="1"/>
  <c r="D20" i="4" s="1"/>
  <c r="D23" i="5"/>
  <c r="D32" i="4" s="1"/>
  <c r="D24" i="5"/>
  <c r="D34" i="4" s="1"/>
  <c r="C15" i="5" l="1"/>
  <c r="D15" i="5" s="1"/>
  <c r="D16" i="4" s="1"/>
  <c r="F35" i="4"/>
  <c r="G35" i="4"/>
  <c r="H35" i="4"/>
  <c r="J35" i="4"/>
  <c r="K35" i="4"/>
  <c r="E35" i="4"/>
  <c r="O35" i="4"/>
  <c r="I35" i="4"/>
  <c r="L35" i="4"/>
  <c r="N35" i="4"/>
  <c r="M35" i="4"/>
  <c r="P35" i="4"/>
  <c r="Q35" i="4"/>
  <c r="R35" i="4"/>
  <c r="S35" i="4"/>
  <c r="D26" i="5"/>
  <c r="D38" i="4" s="1"/>
  <c r="D22" i="5"/>
  <c r="D30" i="4" s="1"/>
  <c r="D25" i="5"/>
  <c r="D36" i="4" s="1"/>
  <c r="D21" i="5"/>
  <c r="D28" i="4" s="1"/>
  <c r="D19" i="5"/>
  <c r="D24" i="4" s="1"/>
  <c r="D29" i="5"/>
  <c r="D44" i="4" s="1"/>
  <c r="D20" i="5"/>
  <c r="D26" i="4" s="1"/>
  <c r="H47" i="1"/>
  <c r="E45" i="1" l="1"/>
  <c r="E44" i="1" s="1"/>
  <c r="C16" i="5" s="1"/>
  <c r="E450" i="1"/>
  <c r="E449" i="1" s="1"/>
  <c r="O45" i="4"/>
  <c r="P45" i="4"/>
  <c r="Q45" i="4"/>
  <c r="R45" i="4"/>
  <c r="N45" i="4"/>
  <c r="F45" i="4"/>
  <c r="H45" i="4"/>
  <c r="G45" i="4"/>
  <c r="E45" i="4"/>
  <c r="I45" i="4"/>
  <c r="J45" i="4"/>
  <c r="K45" i="4"/>
  <c r="S45" i="4"/>
  <c r="L45" i="4"/>
  <c r="M45" i="4"/>
  <c r="G37" i="4"/>
  <c r="E37" i="4"/>
  <c r="H37" i="4"/>
  <c r="K37" i="4"/>
  <c r="J37" i="4"/>
  <c r="L37" i="4"/>
  <c r="M37" i="4"/>
  <c r="F37" i="4"/>
  <c r="N37" i="4"/>
  <c r="I37" i="4"/>
  <c r="O37" i="4"/>
  <c r="P37" i="4"/>
  <c r="Q37" i="4"/>
  <c r="R37" i="4"/>
  <c r="S37" i="4"/>
  <c r="I39" i="4"/>
  <c r="J39" i="4"/>
  <c r="L39" i="4"/>
  <c r="N39" i="4"/>
  <c r="O39" i="4"/>
  <c r="S39" i="4"/>
  <c r="K39" i="4"/>
  <c r="P39" i="4"/>
  <c r="R39" i="4"/>
  <c r="Q39" i="4"/>
  <c r="H39" i="4"/>
  <c r="M39" i="4"/>
  <c r="F39" i="4"/>
  <c r="G39" i="4"/>
  <c r="E39" i="4"/>
  <c r="C28" i="5" l="1"/>
  <c r="C31" i="5" s="1"/>
  <c r="G499" i="1"/>
  <c r="I173" i="1" s="1"/>
  <c r="D27" i="5"/>
  <c r="D16" i="5"/>
  <c r="D18" i="4" s="1"/>
  <c r="I313" i="1" l="1"/>
  <c r="I90" i="1"/>
  <c r="I143" i="1"/>
  <c r="I345" i="1"/>
  <c r="I323" i="1"/>
  <c r="I305" i="1"/>
  <c r="I310" i="1"/>
  <c r="I325" i="1"/>
  <c r="I287" i="1"/>
  <c r="I288" i="1"/>
  <c r="I327" i="1"/>
  <c r="I307" i="1"/>
  <c r="I306" i="1"/>
  <c r="I318" i="1"/>
  <c r="I44" i="1"/>
  <c r="I309" i="1"/>
  <c r="I336" i="1"/>
  <c r="I333" i="1"/>
  <c r="I301" i="1"/>
  <c r="I319" i="1"/>
  <c r="I284" i="1"/>
  <c r="I328" i="1"/>
  <c r="I343" i="1"/>
  <c r="I340" i="1"/>
  <c r="I48" i="1"/>
  <c r="I282" i="1"/>
  <c r="I445" i="1"/>
  <c r="I140" i="1"/>
  <c r="I447" i="1"/>
  <c r="I443" i="1"/>
  <c r="I136" i="1"/>
  <c r="I33" i="1"/>
  <c r="I78" i="1"/>
  <c r="I409" i="1"/>
  <c r="I73" i="1"/>
  <c r="I124" i="1"/>
  <c r="I434" i="1"/>
  <c r="I423" i="1"/>
  <c r="I121" i="1"/>
  <c r="I281" i="1"/>
  <c r="D40" i="4"/>
  <c r="K41" i="4" s="1"/>
  <c r="I283" i="1"/>
  <c r="I112" i="1"/>
  <c r="D28" i="5"/>
  <c r="D42" i="4" s="1"/>
  <c r="Q43" i="4" s="1"/>
  <c r="I312" i="1"/>
  <c r="I411" i="1"/>
  <c r="I302" i="1"/>
  <c r="I285" i="1"/>
  <c r="I243" i="1"/>
  <c r="I64" i="1"/>
  <c r="I197" i="1"/>
  <c r="I489" i="1"/>
  <c r="I101" i="1"/>
  <c r="I344" i="1"/>
  <c r="I286" i="1"/>
  <c r="I468" i="1"/>
  <c r="I322" i="1"/>
  <c r="I45" i="1"/>
  <c r="I174" i="1"/>
  <c r="I18" i="1"/>
  <c r="I126" i="1"/>
  <c r="I326" i="1"/>
  <c r="I449" i="1"/>
  <c r="I118" i="1"/>
  <c r="I304" i="1"/>
  <c r="I208" i="1"/>
  <c r="I430" i="1"/>
  <c r="I495" i="1"/>
  <c r="I292" i="1"/>
  <c r="I335" i="1"/>
  <c r="I119" i="1"/>
  <c r="I290" i="1"/>
  <c r="I303" i="1"/>
  <c r="I417" i="1"/>
  <c r="I151" i="1"/>
  <c r="I347" i="1"/>
  <c r="I280" i="1"/>
  <c r="I422" i="1"/>
  <c r="I296" i="1"/>
  <c r="I332" i="1"/>
  <c r="I331" i="1"/>
  <c r="I39" i="1"/>
  <c r="I127" i="1"/>
  <c r="I253" i="1"/>
  <c r="I111" i="1"/>
  <c r="I337" i="1"/>
  <c r="I120" i="1"/>
  <c r="I311" i="1"/>
  <c r="I316" i="1"/>
  <c r="I315" i="1"/>
  <c r="I453" i="1"/>
  <c r="I493" i="1"/>
  <c r="I465" i="1"/>
  <c r="I330" i="1"/>
  <c r="I321" i="1"/>
  <c r="I54" i="1"/>
  <c r="I294" i="1"/>
  <c r="I300" i="1"/>
  <c r="I299" i="1"/>
  <c r="I214" i="1"/>
  <c r="I355" i="1"/>
  <c r="I102" i="1"/>
  <c r="I329" i="1"/>
  <c r="I289" i="1"/>
  <c r="I342" i="1"/>
  <c r="I324" i="1"/>
  <c r="I473" i="1"/>
  <c r="I97" i="1"/>
  <c r="I55" i="1"/>
  <c r="I16" i="1"/>
  <c r="I115" i="1"/>
  <c r="I295" i="1"/>
  <c r="I408" i="1"/>
  <c r="I293" i="1"/>
  <c r="I291" i="1"/>
  <c r="I314" i="1"/>
  <c r="I231" i="1"/>
  <c r="I477" i="1"/>
  <c r="I460" i="1"/>
  <c r="I463" i="1"/>
  <c r="I339" i="1"/>
  <c r="I346" i="1"/>
  <c r="I308" i="1"/>
  <c r="I338" i="1"/>
  <c r="I297" i="1"/>
  <c r="I91" i="1"/>
  <c r="I412" i="1"/>
  <c r="I217" i="1"/>
  <c r="I244" i="1"/>
  <c r="I298" i="1"/>
  <c r="I320" i="1"/>
  <c r="I334" i="1"/>
  <c r="I317" i="1"/>
  <c r="I341" i="1"/>
  <c r="I227" i="1"/>
  <c r="I455" i="1"/>
  <c r="I19" i="4"/>
  <c r="I366" i="1"/>
  <c r="I365" i="1"/>
  <c r="I364" i="1"/>
  <c r="I363" i="1"/>
  <c r="I137" i="1"/>
  <c r="I141" i="1"/>
  <c r="I138" i="1"/>
  <c r="I139" i="1"/>
  <c r="I142" i="1"/>
  <c r="I103" i="1"/>
  <c r="I107" i="1"/>
  <c r="I104" i="1"/>
  <c r="I108" i="1"/>
  <c r="I105" i="1"/>
  <c r="I106" i="1"/>
  <c r="I43" i="1"/>
  <c r="I226" i="1"/>
  <c r="I35" i="1"/>
  <c r="I220" i="1"/>
  <c r="I40" i="1"/>
  <c r="I38" i="1"/>
  <c r="I221" i="1"/>
  <c r="I34" i="1"/>
  <c r="I225" i="1"/>
  <c r="I37" i="1"/>
  <c r="I222" i="1"/>
  <c r="I223" i="1"/>
  <c r="I224" i="1"/>
  <c r="I36" i="1"/>
  <c r="I41" i="1"/>
  <c r="I42" i="1"/>
  <c r="I185" i="1"/>
  <c r="I186" i="1"/>
  <c r="I187" i="1"/>
  <c r="I188" i="1"/>
  <c r="I189" i="1"/>
  <c r="I190" i="1"/>
  <c r="I191" i="1"/>
  <c r="I192" i="1"/>
  <c r="I193" i="1"/>
  <c r="I194" i="1"/>
  <c r="I196" i="1"/>
  <c r="I195" i="1"/>
  <c r="I49" i="1"/>
  <c r="I50" i="1"/>
  <c r="I51" i="1"/>
  <c r="I52" i="1"/>
  <c r="I438" i="1"/>
  <c r="I440" i="1"/>
  <c r="I441" i="1"/>
  <c r="I436" i="1"/>
  <c r="I437" i="1"/>
  <c r="I439" i="1"/>
  <c r="I442" i="1"/>
  <c r="I435" i="1"/>
  <c r="I444" i="1"/>
  <c r="I239" i="1"/>
  <c r="I177" i="1"/>
  <c r="I153" i="1"/>
  <c r="I169" i="1"/>
  <c r="I150" i="1"/>
  <c r="I240" i="1"/>
  <c r="I178" i="1"/>
  <c r="I154" i="1"/>
  <c r="I170" i="1"/>
  <c r="I241" i="1"/>
  <c r="I209" i="1"/>
  <c r="I179" i="1"/>
  <c r="I155" i="1"/>
  <c r="I171" i="1"/>
  <c r="I242" i="1"/>
  <c r="I199" i="1"/>
  <c r="I180" i="1"/>
  <c r="I156" i="1"/>
  <c r="I172" i="1"/>
  <c r="I218" i="1"/>
  <c r="I200" i="1"/>
  <c r="I181" i="1"/>
  <c r="I157" i="1"/>
  <c r="I216" i="1"/>
  <c r="I201" i="1"/>
  <c r="I182" i="1"/>
  <c r="I158" i="1"/>
  <c r="I152" i="1"/>
  <c r="I232" i="1"/>
  <c r="I215" i="1"/>
  <c r="I202" i="1"/>
  <c r="I183" i="1"/>
  <c r="I159" i="1"/>
  <c r="I229" i="1"/>
  <c r="I210" i="1"/>
  <c r="I184" i="1"/>
  <c r="I160" i="1"/>
  <c r="I162" i="1"/>
  <c r="I230" i="1"/>
  <c r="I211" i="1"/>
  <c r="I203" i="1"/>
  <c r="I161" i="1"/>
  <c r="I204" i="1"/>
  <c r="I212" i="1"/>
  <c r="I233" i="1"/>
  <c r="I213" i="1"/>
  <c r="I205" i="1"/>
  <c r="I163" i="1"/>
  <c r="I234" i="1"/>
  <c r="I206" i="1"/>
  <c r="I164" i="1"/>
  <c r="I235" i="1"/>
  <c r="I207" i="1"/>
  <c r="I165" i="1"/>
  <c r="I146" i="1"/>
  <c r="I236" i="1"/>
  <c r="I228" i="1"/>
  <c r="I198" i="1"/>
  <c r="I166" i="1"/>
  <c r="I147" i="1"/>
  <c r="I237" i="1"/>
  <c r="I219" i="1"/>
  <c r="I176" i="1"/>
  <c r="I167" i="1"/>
  <c r="I148" i="1"/>
  <c r="I238" i="1"/>
  <c r="I175" i="1"/>
  <c r="I168" i="1"/>
  <c r="I149" i="1"/>
  <c r="I145" i="1"/>
  <c r="I123" i="1"/>
  <c r="I125" i="1"/>
  <c r="I122" i="1"/>
  <c r="I116" i="1"/>
  <c r="I113" i="1"/>
  <c r="I114" i="1"/>
  <c r="I117" i="1"/>
  <c r="I487" i="1"/>
  <c r="I496" i="1"/>
  <c r="I494" i="1"/>
  <c r="I488" i="1"/>
  <c r="I490" i="1"/>
  <c r="I491" i="1"/>
  <c r="I497" i="1"/>
  <c r="I492" i="1"/>
  <c r="I498" i="1"/>
  <c r="I480" i="1"/>
  <c r="I482" i="1"/>
  <c r="I481" i="1"/>
  <c r="I478" i="1"/>
  <c r="I476" i="1"/>
  <c r="I479" i="1"/>
  <c r="I475" i="1"/>
  <c r="I483" i="1"/>
  <c r="I464" i="1"/>
  <c r="I374" i="1"/>
  <c r="I389" i="1"/>
  <c r="I404" i="1"/>
  <c r="I375" i="1"/>
  <c r="I390" i="1"/>
  <c r="I405" i="1"/>
  <c r="I357" i="1"/>
  <c r="I376" i="1"/>
  <c r="I391" i="1"/>
  <c r="I406" i="1"/>
  <c r="I398" i="1"/>
  <c r="I358" i="1"/>
  <c r="I377" i="1"/>
  <c r="I392" i="1"/>
  <c r="I407" i="1"/>
  <c r="I359" i="1"/>
  <c r="I393" i="1"/>
  <c r="I360" i="1"/>
  <c r="I378" i="1"/>
  <c r="I394" i="1"/>
  <c r="I356" i="1"/>
  <c r="I353" i="1"/>
  <c r="I361" i="1"/>
  <c r="I379" i="1"/>
  <c r="I349" i="1"/>
  <c r="I383" i="1"/>
  <c r="I362" i="1"/>
  <c r="I380" i="1"/>
  <c r="I395" i="1"/>
  <c r="I350" i="1"/>
  <c r="I368" i="1"/>
  <c r="I381" i="1"/>
  <c r="I396" i="1"/>
  <c r="I351" i="1"/>
  <c r="I367" i="1"/>
  <c r="I382" i="1"/>
  <c r="I397" i="1"/>
  <c r="I352" i="1"/>
  <c r="I369" i="1"/>
  <c r="I384" i="1"/>
  <c r="I399" i="1"/>
  <c r="I354" i="1"/>
  <c r="I403" i="1"/>
  <c r="I370" i="1"/>
  <c r="I385" i="1"/>
  <c r="I400" i="1"/>
  <c r="I348" i="1"/>
  <c r="I371" i="1"/>
  <c r="I386" i="1"/>
  <c r="I401" i="1"/>
  <c r="I388" i="1"/>
  <c r="I372" i="1"/>
  <c r="I387" i="1"/>
  <c r="I402" i="1"/>
  <c r="I373" i="1"/>
  <c r="I131" i="1"/>
  <c r="I135" i="1"/>
  <c r="I133" i="1"/>
  <c r="I134" i="1"/>
  <c r="I132" i="1"/>
  <c r="I110" i="1"/>
  <c r="I109" i="1"/>
  <c r="I98" i="1"/>
  <c r="I100" i="1"/>
  <c r="I99" i="1"/>
  <c r="I84" i="1"/>
  <c r="I85" i="1"/>
  <c r="I76" i="1"/>
  <c r="I77" i="1"/>
  <c r="I75" i="1"/>
  <c r="I89" i="1"/>
  <c r="I88" i="1"/>
  <c r="I87" i="1"/>
  <c r="I82" i="1"/>
  <c r="I80" i="1"/>
  <c r="I79" i="1"/>
  <c r="I86" i="1"/>
  <c r="I81" i="1"/>
  <c r="I83" i="1"/>
  <c r="I72" i="1"/>
  <c r="I70" i="1"/>
  <c r="I71" i="1"/>
  <c r="I68" i="1"/>
  <c r="I67" i="1"/>
  <c r="I66" i="1"/>
  <c r="I69" i="1"/>
  <c r="I53" i="1"/>
  <c r="I19" i="1"/>
  <c r="G500" i="1"/>
  <c r="I472" i="1"/>
  <c r="I458" i="1"/>
  <c r="I451" i="1"/>
  <c r="I452" i="1"/>
  <c r="I471" i="1"/>
  <c r="I418" i="1"/>
  <c r="I470" i="1"/>
  <c r="I469" i="1"/>
  <c r="I28" i="1"/>
  <c r="I20" i="1"/>
  <c r="I27" i="1"/>
  <c r="I26" i="1"/>
  <c r="I25" i="1"/>
  <c r="I32" i="1"/>
  <c r="I31" i="1"/>
  <c r="I24" i="1"/>
  <c r="I22" i="1"/>
  <c r="D18" i="5"/>
  <c r="I265" i="1"/>
  <c r="I457" i="1"/>
  <c r="I433" i="1"/>
  <c r="I252" i="1"/>
  <c r="I264" i="1"/>
  <c r="I279" i="1"/>
  <c r="I276" i="1"/>
  <c r="I425" i="1"/>
  <c r="I61" i="1"/>
  <c r="I424" i="1"/>
  <c r="I462" i="1"/>
  <c r="I275" i="1"/>
  <c r="I270" i="1"/>
  <c r="I456" i="1"/>
  <c r="I263" i="1"/>
  <c r="I278" i="1"/>
  <c r="I260" i="1"/>
  <c r="I461" i="1"/>
  <c r="I60" i="1"/>
  <c r="I415" i="1"/>
  <c r="I254" i="1"/>
  <c r="I426" i="1"/>
  <c r="I267" i="1"/>
  <c r="I63" i="1"/>
  <c r="I259" i="1"/>
  <c r="I274" i="1"/>
  <c r="I432" i="1"/>
  <c r="I277" i="1"/>
  <c r="I62" i="1"/>
  <c r="I269" i="1"/>
  <c r="I271" i="1"/>
  <c r="I419" i="1"/>
  <c r="I421" i="1"/>
  <c r="I416" i="1"/>
  <c r="I258" i="1"/>
  <c r="I255" i="1"/>
  <c r="I428" i="1"/>
  <c r="I272" i="1"/>
  <c r="I454" i="1"/>
  <c r="I268" i="1"/>
  <c r="I414" i="1"/>
  <c r="I427" i="1"/>
  <c r="I251" i="1"/>
  <c r="I273" i="1"/>
  <c r="I256" i="1"/>
  <c r="I420" i="1"/>
  <c r="I459" i="1"/>
  <c r="I466" i="1"/>
  <c r="I257" i="1"/>
  <c r="I261" i="1"/>
  <c r="I248" i="1"/>
  <c r="I413" i="1"/>
  <c r="I262" i="1"/>
  <c r="I266" i="1"/>
  <c r="I249" i="1"/>
  <c r="I474" i="1"/>
  <c r="I486" i="1"/>
  <c r="I450" i="1"/>
  <c r="G29" i="4"/>
  <c r="H29" i="4"/>
  <c r="M29" i="4"/>
  <c r="Q29" i="4"/>
  <c r="F29" i="4"/>
  <c r="L29" i="4"/>
  <c r="P29" i="4"/>
  <c r="I29" i="4"/>
  <c r="K29" i="4"/>
  <c r="O29" i="4"/>
  <c r="S29" i="4"/>
  <c r="E29" i="4"/>
  <c r="J29" i="4"/>
  <c r="N29" i="4"/>
  <c r="R29" i="4"/>
  <c r="G27" i="4"/>
  <c r="K27" i="4"/>
  <c r="O27" i="4"/>
  <c r="S27" i="4"/>
  <c r="E27" i="4"/>
  <c r="H27" i="4"/>
  <c r="L27" i="4"/>
  <c r="P27" i="4"/>
  <c r="I27" i="4"/>
  <c r="M27" i="4"/>
  <c r="Q27" i="4"/>
  <c r="F27" i="4"/>
  <c r="J27" i="4"/>
  <c r="N27" i="4"/>
  <c r="R27" i="4"/>
  <c r="G25" i="4"/>
  <c r="K25" i="4"/>
  <c r="O25" i="4"/>
  <c r="S25" i="4"/>
  <c r="E25" i="4"/>
  <c r="H25" i="4"/>
  <c r="L25" i="4"/>
  <c r="P25" i="4"/>
  <c r="I25" i="4"/>
  <c r="M25" i="4"/>
  <c r="Q25" i="4"/>
  <c r="F25" i="4"/>
  <c r="J25" i="4"/>
  <c r="N25" i="4"/>
  <c r="R25" i="4"/>
  <c r="G33" i="4"/>
  <c r="K33" i="4"/>
  <c r="O33" i="4"/>
  <c r="S33" i="4"/>
  <c r="E33" i="4"/>
  <c r="L33" i="4"/>
  <c r="J33" i="4"/>
  <c r="R33" i="4"/>
  <c r="I33" i="4"/>
  <c r="M33" i="4"/>
  <c r="Q33" i="4"/>
  <c r="H33" i="4"/>
  <c r="P33" i="4"/>
  <c r="F33" i="4"/>
  <c r="N33" i="4"/>
  <c r="G17" i="4"/>
  <c r="R17" i="4"/>
  <c r="N17" i="4"/>
  <c r="J17" i="4"/>
  <c r="E17" i="4"/>
  <c r="S17" i="4"/>
  <c r="O17" i="4"/>
  <c r="K17" i="4"/>
  <c r="F17" i="4"/>
  <c r="P17" i="4"/>
  <c r="L17" i="4"/>
  <c r="H17" i="4"/>
  <c r="Q17" i="4"/>
  <c r="M17" i="4"/>
  <c r="I17" i="4"/>
  <c r="G31" i="4"/>
  <c r="K31" i="4"/>
  <c r="O31" i="4"/>
  <c r="S31" i="4"/>
  <c r="E31" i="4"/>
  <c r="J31" i="4"/>
  <c r="R31" i="4"/>
  <c r="H31" i="4"/>
  <c r="P31" i="4"/>
  <c r="I31" i="4"/>
  <c r="M31" i="4"/>
  <c r="Q31" i="4"/>
  <c r="F31" i="4"/>
  <c r="N31" i="4"/>
  <c r="L31" i="4"/>
  <c r="J41" i="4" l="1"/>
  <c r="Q41" i="4"/>
  <c r="I41" i="4"/>
  <c r="E41" i="4"/>
  <c r="G41" i="4"/>
  <c r="O41" i="4"/>
  <c r="S41" i="4"/>
  <c r="M41" i="4"/>
  <c r="K43" i="4"/>
  <c r="H41" i="4"/>
  <c r="L43" i="4"/>
  <c r="J43" i="4"/>
  <c r="I43" i="4"/>
  <c r="H43" i="4"/>
  <c r="G43" i="4"/>
  <c r="F41" i="4"/>
  <c r="F43" i="4"/>
  <c r="E43" i="4"/>
  <c r="R41" i="4"/>
  <c r="S43" i="4"/>
  <c r="R43" i="4"/>
  <c r="P43" i="4"/>
  <c r="O43" i="4"/>
  <c r="N43" i="4"/>
  <c r="M43" i="4"/>
  <c r="L41" i="4"/>
  <c r="N41" i="4"/>
  <c r="P41" i="4"/>
  <c r="D31" i="5"/>
  <c r="D22" i="4"/>
  <c r="D49" i="4" s="1"/>
  <c r="L19" i="4"/>
  <c r="H19" i="4"/>
  <c r="S19" i="4"/>
  <c r="O19" i="4"/>
  <c r="P19" i="4"/>
  <c r="E19" i="4"/>
  <c r="K19" i="4"/>
  <c r="G19" i="4"/>
  <c r="R19" i="4"/>
  <c r="N19" i="4"/>
  <c r="J19" i="4"/>
  <c r="F19" i="4"/>
  <c r="Q19" i="4"/>
  <c r="M19" i="4"/>
  <c r="I30" i="1"/>
  <c r="I29" i="1"/>
  <c r="I21" i="1"/>
  <c r="I250" i="1"/>
  <c r="I23" i="1"/>
  <c r="H10" i="1"/>
  <c r="G10" i="6" s="1"/>
  <c r="K21" i="4"/>
  <c r="G21" i="4"/>
  <c r="R21" i="4"/>
  <c r="E21" i="4"/>
  <c r="J21" i="4"/>
  <c r="M21" i="4"/>
  <c r="L21" i="4"/>
  <c r="O21" i="4"/>
  <c r="N21" i="4"/>
  <c r="F21" i="4"/>
  <c r="Q21" i="4"/>
  <c r="I21" i="4"/>
  <c r="P21" i="4"/>
  <c r="H21" i="4"/>
  <c r="S21" i="4"/>
  <c r="E30" i="5"/>
  <c r="C46" i="4" s="1"/>
  <c r="E23" i="4" l="1"/>
  <c r="E49" i="4" s="1"/>
  <c r="H23" i="4"/>
  <c r="H49" i="4" s="1"/>
  <c r="M23" i="4"/>
  <c r="M49" i="4" s="1"/>
  <c r="Q23" i="4"/>
  <c r="Q49" i="4" s="1"/>
  <c r="I23" i="4"/>
  <c r="I49" i="4" s="1"/>
  <c r="P23" i="4"/>
  <c r="P49" i="4" s="1"/>
  <c r="S23" i="4"/>
  <c r="S49" i="4" s="1"/>
  <c r="L23" i="4"/>
  <c r="L49" i="4" s="1"/>
  <c r="G23" i="4"/>
  <c r="G49" i="4" s="1"/>
  <c r="K23" i="4"/>
  <c r="K49" i="4" s="1"/>
  <c r="N23" i="4"/>
  <c r="N49" i="4" s="1"/>
  <c r="F23" i="4"/>
  <c r="F49" i="4" s="1"/>
  <c r="J23" i="4"/>
  <c r="J49" i="4" s="1"/>
  <c r="R23" i="4"/>
  <c r="R49" i="4" s="1"/>
  <c r="O23" i="4"/>
  <c r="O49" i="4" s="1"/>
  <c r="E10" i="5"/>
  <c r="H10" i="4" s="1"/>
  <c r="H12" i="1"/>
  <c r="E24" i="5"/>
  <c r="C34" i="4" s="1"/>
  <c r="E23" i="5"/>
  <c r="C32" i="4" s="1"/>
  <c r="E29" i="5"/>
  <c r="C44" i="4" s="1"/>
  <c r="E21" i="5"/>
  <c r="C28" i="4" s="1"/>
  <c r="E20" i="5"/>
  <c r="C26" i="4" s="1"/>
  <c r="E28" i="5"/>
  <c r="C42" i="4" s="1"/>
  <c r="E19" i="5"/>
  <c r="C24" i="4" s="1"/>
  <c r="E27" i="5"/>
  <c r="C40" i="4" s="1"/>
  <c r="E26" i="5"/>
  <c r="C38" i="4" s="1"/>
  <c r="E17" i="5"/>
  <c r="C20" i="4" s="1"/>
  <c r="E18" i="5"/>
  <c r="C22" i="4" s="1"/>
  <c r="E16" i="5"/>
  <c r="C18" i="4" s="1"/>
  <c r="E25" i="5"/>
  <c r="C36" i="4" s="1"/>
  <c r="E22" i="5"/>
  <c r="C30" i="4" s="1"/>
  <c r="I410" i="1"/>
  <c r="I246" i="1"/>
  <c r="I47" i="1"/>
  <c r="I431" i="1"/>
  <c r="I144" i="1"/>
  <c r="I247" i="1"/>
  <c r="I93" i="1"/>
  <c r="I485" i="1"/>
  <c r="I74" i="1"/>
  <c r="I128" i="1"/>
  <c r="I130" i="1"/>
  <c r="I95" i="1"/>
  <c r="I245" i="1"/>
  <c r="I92" i="1"/>
  <c r="I58" i="1"/>
  <c r="I446" i="1"/>
  <c r="I46" i="1"/>
  <c r="I467" i="1"/>
  <c r="I94" i="1"/>
  <c r="I17" i="1"/>
  <c r="I96" i="1"/>
  <c r="I59" i="1"/>
  <c r="I448" i="1"/>
  <c r="I129" i="1"/>
  <c r="I429" i="1"/>
  <c r="I57" i="1"/>
  <c r="I15" i="1"/>
  <c r="I499" i="1" s="1"/>
  <c r="I500" i="1" s="1"/>
  <c r="I56" i="1"/>
  <c r="I484" i="1"/>
  <c r="I65" i="1"/>
  <c r="E15" i="5"/>
  <c r="C16" i="4" l="1"/>
  <c r="E31" i="5"/>
  <c r="G12" i="6"/>
  <c r="E11" i="5"/>
  <c r="E52" i="4" l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D52" i="4" l="1"/>
  <c r="C5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50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ID#AAAAMkxJFWc
    (2021-06-22 16:52:44)
Laje - Cx. dágua</t>
        </r>
      </text>
    </comment>
  </commentList>
</comments>
</file>

<file path=xl/sharedStrings.xml><?xml version="1.0" encoding="utf-8"?>
<sst xmlns="http://schemas.openxmlformats.org/spreadsheetml/2006/main" count="2258" uniqueCount="1334">
  <si>
    <t xml:space="preserve">OBRA: </t>
  </si>
  <si>
    <t xml:space="preserve">Tipo de Intervenção: </t>
  </si>
  <si>
    <t>Endereço :</t>
  </si>
  <si>
    <t>Investimento:</t>
  </si>
  <si>
    <t>TAB.  REF.:</t>
  </si>
  <si>
    <t>Item</t>
  </si>
  <si>
    <t>Código</t>
  </si>
  <si>
    <t>Ref.</t>
  </si>
  <si>
    <t>Descrição dos Serviços</t>
  </si>
  <si>
    <t>Un.</t>
  </si>
  <si>
    <t>Qtd.</t>
  </si>
  <si>
    <t xml:space="preserve">% </t>
  </si>
  <si>
    <t>ADMINISTRAÇÃO LOCAL E INSTALAÇÕES DE CANTEIRO</t>
  </si>
  <si>
    <t>01.01</t>
  </si>
  <si>
    <t>01.01.01</t>
  </si>
  <si>
    <t>Composição 1</t>
  </si>
  <si>
    <t>01.02</t>
  </si>
  <si>
    <t>01.02.01</t>
  </si>
  <si>
    <t>01.02.02</t>
  </si>
  <si>
    <t>01.02.04</t>
  </si>
  <si>
    <t>01.02.05</t>
  </si>
  <si>
    <t>01.02.06</t>
  </si>
  <si>
    <t>01.02.07</t>
  </si>
  <si>
    <t>UN</t>
  </si>
  <si>
    <t>02.01</t>
  </si>
  <si>
    <t>02.01.01</t>
  </si>
  <si>
    <t>02.01.02</t>
  </si>
  <si>
    <t>03.01</t>
  </si>
  <si>
    <t>PISCINA</t>
  </si>
  <si>
    <t>03.01.01</t>
  </si>
  <si>
    <t>03.01.02</t>
  </si>
  <si>
    <t>02.05.029</t>
  </si>
  <si>
    <t>03.02</t>
  </si>
  <si>
    <t>03.02.01</t>
  </si>
  <si>
    <t>03.02.04</t>
  </si>
  <si>
    <t>03.02.05</t>
  </si>
  <si>
    <t>03.02.06</t>
  </si>
  <si>
    <t>03.02.07</t>
  </si>
  <si>
    <t>03.02.08</t>
  </si>
  <si>
    <t>03.03.039</t>
  </si>
  <si>
    <t>ALVENARIA E OUTROS ELEMENTOS DIVISÓRIOS</t>
  </si>
  <si>
    <t>04.01</t>
  </si>
  <si>
    <t>04.01.01</t>
  </si>
  <si>
    <t>04.01.02</t>
  </si>
  <si>
    <t>04.01.03</t>
  </si>
  <si>
    <t>04.02</t>
  </si>
  <si>
    <t>04.02.01</t>
  </si>
  <si>
    <t>04.02.02</t>
  </si>
  <si>
    <t>04.02.03</t>
  </si>
  <si>
    <t>05.01</t>
  </si>
  <si>
    <t>05.01.01</t>
  </si>
  <si>
    <t>05.01.02</t>
  </si>
  <si>
    <t>05.01.03</t>
  </si>
  <si>
    <t>06.01</t>
  </si>
  <si>
    <t>06.01.01</t>
  </si>
  <si>
    <t>06.02</t>
  </si>
  <si>
    <t>06.02.01</t>
  </si>
  <si>
    <t>06.02.02</t>
  </si>
  <si>
    <t>06.02.017</t>
  </si>
  <si>
    <t>06.02.03</t>
  </si>
  <si>
    <t>06.03</t>
  </si>
  <si>
    <t>06.03.01</t>
  </si>
  <si>
    <t>07.01</t>
  </si>
  <si>
    <t>07.01.01</t>
  </si>
  <si>
    <t>07.01.02</t>
  </si>
  <si>
    <t>08.01</t>
  </si>
  <si>
    <t>08.01.01</t>
  </si>
  <si>
    <t>08.01.02</t>
  </si>
  <si>
    <t>08.01.03</t>
  </si>
  <si>
    <t>08.01.04</t>
  </si>
  <si>
    <t>08.01.05</t>
  </si>
  <si>
    <t>08.02</t>
  </si>
  <si>
    <t>08.02.01</t>
  </si>
  <si>
    <t>08.02.02</t>
  </si>
  <si>
    <t>08.02.03</t>
  </si>
  <si>
    <t>08.02.04</t>
  </si>
  <si>
    <t>08.03</t>
  </si>
  <si>
    <t>08.03.01</t>
  </si>
  <si>
    <t>08.03.02</t>
  </si>
  <si>
    <t>08.03.03</t>
  </si>
  <si>
    <t>08.04</t>
  </si>
  <si>
    <t>08.04.01</t>
  </si>
  <si>
    <t>08.04.02</t>
  </si>
  <si>
    <t>08.04.03</t>
  </si>
  <si>
    <t>16.08.028</t>
  </si>
  <si>
    <t>08.16.091</t>
  </si>
  <si>
    <t>08.15.017</t>
  </si>
  <si>
    <t>09.01</t>
  </si>
  <si>
    <t>09.01.01</t>
  </si>
  <si>
    <t>09.01.02</t>
  </si>
  <si>
    <t>09.01.03</t>
  </si>
  <si>
    <t>09.01.04</t>
  </si>
  <si>
    <t>09.01.05</t>
  </si>
  <si>
    <t>09.01.06</t>
  </si>
  <si>
    <t>09.84.020</t>
  </si>
  <si>
    <t>10.01</t>
  </si>
  <si>
    <t>10.01.01</t>
  </si>
  <si>
    <t>10.01.02</t>
  </si>
  <si>
    <t>11.01</t>
  </si>
  <si>
    <t>11.01.01</t>
  </si>
  <si>
    <t>12.04.024</t>
  </si>
  <si>
    <t>21.03.151</t>
  </si>
  <si>
    <t>12.01</t>
  </si>
  <si>
    <t>12.01.01</t>
  </si>
  <si>
    <t>12.01.02</t>
  </si>
  <si>
    <t>12.01.03</t>
  </si>
  <si>
    <t>12.01.04</t>
  </si>
  <si>
    <t>12.02</t>
  </si>
  <si>
    <t>12.02.01</t>
  </si>
  <si>
    <t>12.02.02</t>
  </si>
  <si>
    <t>12.02.03</t>
  </si>
  <si>
    <t>13.01</t>
  </si>
  <si>
    <t>13.01.01</t>
  </si>
  <si>
    <t>13.01.02</t>
  </si>
  <si>
    <t>13.01.03</t>
  </si>
  <si>
    <t>QUADRA</t>
  </si>
  <si>
    <t>ELEVADOR</t>
  </si>
  <si>
    <t>14.01</t>
  </si>
  <si>
    <t>14.01.01</t>
  </si>
  <si>
    <t>14.01.02</t>
  </si>
  <si>
    <t>SERVIÇOS COMPLEMENTARES</t>
  </si>
  <si>
    <t>15.01</t>
  </si>
  <si>
    <t>15.01.01</t>
  </si>
  <si>
    <t>15.01.02</t>
  </si>
  <si>
    <t>15.01.03</t>
  </si>
  <si>
    <t>16.06.023</t>
  </si>
  <si>
    <t>Descrição</t>
  </si>
  <si>
    <t>H</t>
  </si>
  <si>
    <t>M3</t>
  </si>
  <si>
    <t>KG</t>
  </si>
  <si>
    <t>ITEM</t>
  </si>
  <si>
    <t>DESCRIÇÃO DOS SERVIÇOS</t>
  </si>
  <si>
    <t xml:space="preserve">TOTAL  GERAL </t>
  </si>
  <si>
    <t>Peso</t>
  </si>
  <si>
    <t>Valor do Serviço</t>
  </si>
  <si>
    <t>%</t>
  </si>
  <si>
    <t>R$</t>
  </si>
  <si>
    <t>Sub-Total</t>
  </si>
  <si>
    <t>Total Geral</t>
  </si>
  <si>
    <t>M2</t>
  </si>
  <si>
    <t>CJ</t>
  </si>
  <si>
    <t>COTAÇÃO</t>
  </si>
  <si>
    <t>CONCRETO DOSADO, BOMBEADO E LANCADO FCK=30MPA</t>
  </si>
  <si>
    <t>l</t>
  </si>
  <si>
    <t>SINAPI</t>
  </si>
  <si>
    <t>CDHU</t>
  </si>
  <si>
    <t>FDE</t>
  </si>
  <si>
    <t>SIURB INFRA</t>
  </si>
  <si>
    <t>SIURB EDIF</t>
  </si>
  <si>
    <t>01.02.03</t>
  </si>
  <si>
    <t>03.02.02</t>
  </si>
  <si>
    <t>03.02.03</t>
  </si>
  <si>
    <t>08.01.06</t>
  </si>
  <si>
    <t>13.01.04</t>
  </si>
  <si>
    <t>13.01.05</t>
  </si>
  <si>
    <t>TOTAL GERAL C/ BDI</t>
  </si>
  <si>
    <t>BDI:</t>
  </si>
  <si>
    <t>Custo un. S/ BDI</t>
  </si>
  <si>
    <t>Custo Total S/ BDI</t>
  </si>
  <si>
    <t>VALOR TOTAL S/BDI</t>
  </si>
  <si>
    <t>VALOR TOTAL C/BDI</t>
  </si>
  <si>
    <t>TOTAL GERAL S/BDI</t>
  </si>
  <si>
    <t>M</t>
  </si>
  <si>
    <t>M3XKM</t>
  </si>
  <si>
    <t>ESCAVAÇÃO MECÂNICA, CARGA E REMOÇÃO DE TERRA ATÉ A DISTÂNCIA MÉDIA DE 1,0KM</t>
  </si>
  <si>
    <t>MURO DE ARRIMO H=1,40M, COM DRENAGEM</t>
  </si>
  <si>
    <t>LAJE PRE-FABRICADA PAINEL ALVEOLAR CONCRETO PROTENDIDO H20-500KGF/M2</t>
  </si>
  <si>
    <t>Revestimento em placas de alumínio composto "ACM", espessura de 4 mm e acabamento em PVDF</t>
  </si>
  <si>
    <t>TINTA LATEX PARA PISO</t>
  </si>
  <si>
    <t>ESPELHO DE 4'X2'</t>
  </si>
  <si>
    <t>CI-01 CAIXA DE INSPECAO 60X60CM PARA ESGOTO</t>
  </si>
  <si>
    <t>13.01.06</t>
  </si>
  <si>
    <t>BR-03  CONJUNTO LAVATORIO E BACIA ACESSIVEIS</t>
  </si>
  <si>
    <t>PF-17 PORTA EM CHAPA DE FERRO L=102CM</t>
  </si>
  <si>
    <t>25.01.450</t>
  </si>
  <si>
    <t>Caixilho em alumínio para pele de vidro, tipo fachada</t>
  </si>
  <si>
    <t>PR</t>
  </si>
  <si>
    <t>REVESTIMENTO COM PASTILHAS ESMALTADAS 5,0X 5,0 CM</t>
  </si>
  <si>
    <t>BB-02 BEBEDOURO ACESSÍVEL ÁGUA REFRIGERADA PRESSÃO MÍNIMA 8MCA - FORNECIDO E INSTALADO</t>
  </si>
  <si>
    <t>AL-01 ABRIGO PARA LIXO</t>
  </si>
  <si>
    <t>OBRA:</t>
  </si>
  <si>
    <t>Área de intervenção:</t>
  </si>
  <si>
    <t>Invest./Área:</t>
  </si>
  <si>
    <t>01.17.031</t>
  </si>
  <si>
    <t>01.17.051</t>
  </si>
  <si>
    <t>01.17.071</t>
  </si>
  <si>
    <t>01.17.111</t>
  </si>
  <si>
    <t>200308</t>
  </si>
  <si>
    <t>Projeto executivo de estrutura em formato A1</t>
  </si>
  <si>
    <t>Projeto executivo de instalações hidráulicas em formato A1</t>
  </si>
  <si>
    <t>Projeto executivo de instalações elétricas em formato A1</t>
  </si>
  <si>
    <t>DESENVOLVIMENTO DE PROJETO TÉCNICO DE PREVENÇÃO E COMBATE A INCÊNDIO E APROVAÇÃO JUNTO AO CORPO DE BOMBEIROS PARA EDIFICAÇÕES DE  5001 M2 À 10000 M2</t>
  </si>
  <si>
    <t>SERVIÇOS TÉCNICOS PROFISSIONAIS PARA OBTENÇÃO DO AVCB JUNTO AO CORPO DE BOMBEIROS PARA EDIFICAÇÕES DE 5001 À 10000 M2</t>
  </si>
  <si>
    <t>CONCRETO - ENSAIOS DE RUPTURA A COMPRESSÃO (CORPOS DE PROVA)</t>
  </si>
  <si>
    <t>GL</t>
  </si>
  <si>
    <t>01.02.08</t>
  </si>
  <si>
    <t>01.02.09</t>
  </si>
  <si>
    <t>01.02.10</t>
  </si>
  <si>
    <t>01.02.11</t>
  </si>
  <si>
    <t>01.02.13</t>
  </si>
  <si>
    <t>26.01.142</t>
  </si>
  <si>
    <t>Vidro liso laminado colorido de 8 mm</t>
  </si>
  <si>
    <t>06.03.100</t>
  </si>
  <si>
    <t>CO-34 CORRIMÃO DUPLO AÇO GALVANIZADO COM PINTURA ESMALTE.</t>
  </si>
  <si>
    <t>Projeto executivo de instalações elétricas em formato A1 (Rede de Dados)</t>
  </si>
  <si>
    <t>Projeto executivo de instalações hidráulicas em formato A1 (Drenagem)</t>
  </si>
  <si>
    <t>INSTALAÇÕES ESPECIAIS</t>
  </si>
  <si>
    <t>08.17.037</t>
  </si>
  <si>
    <t>CHUVEIRO ANTIVANDALISMO</t>
  </si>
  <si>
    <t>08.16.094</t>
  </si>
  <si>
    <t>BR-06 CHUVEIRO ACESSIVEL</t>
  </si>
  <si>
    <t>08.02.003</t>
  </si>
  <si>
    <t>AG-06 ABRIGO PARA GAS COM 6 CILINDROS DE 45 KG</t>
  </si>
  <si>
    <t>13.02.069</t>
  </si>
  <si>
    <t>PORCELANATO ESMALTADO</t>
  </si>
  <si>
    <t>13.05.022</t>
  </si>
  <si>
    <t>RODAPE PORCELANATO ESMALTADO 7CM</t>
  </si>
  <si>
    <t xml:space="preserve">Endereço : </t>
  </si>
  <si>
    <t xml:space="preserve">TAB.  REF.: </t>
  </si>
  <si>
    <t>DEMONSTRATIVO DE COMPOSIÇÃO</t>
  </si>
  <si>
    <t>Global</t>
  </si>
  <si>
    <t>Referência</t>
  </si>
  <si>
    <t>Unid.</t>
  </si>
  <si>
    <t>Quant.</t>
  </si>
  <si>
    <t>Valor unit.</t>
  </si>
  <si>
    <t>Valor Total</t>
  </si>
  <si>
    <t>Total para a Composição</t>
  </si>
  <si>
    <t>09.13.035</t>
  </si>
  <si>
    <t>08.80.040</t>
  </si>
  <si>
    <t>08.16.001</t>
  </si>
  <si>
    <t>BACIA SIFONADA DE LOUCA BRANCA (VDR 6L) C/ ASSENTO</t>
  </si>
  <si>
    <t>FORNECIMENTO E MONTAGEM DE ESTRUTURA PRE-MOLDADA DE CONCRETO</t>
  </si>
  <si>
    <t>03.03.098</t>
  </si>
  <si>
    <t>ADMINISTRAÇÃO LOCAL</t>
  </si>
  <si>
    <t>93567</t>
  </si>
  <si>
    <t>ENGENHEIRO CIVIL DE OBRA PLENO COM ENCARGOS COMPLEMENTARES</t>
  </si>
  <si>
    <t>MES</t>
  </si>
  <si>
    <t>94295</t>
  </si>
  <si>
    <t>MESTRE DE OBRAS COM ENCARGOS COMPLEMENTARES</t>
  </si>
  <si>
    <t>101404</t>
  </si>
  <si>
    <t>ENGENHEIRO ELETRICISTA COM ENCARGOS COMPLEMENTARES</t>
  </si>
  <si>
    <t>TOPOGRAFO COM ENCARGOS COMPLEMENTARES</t>
  </si>
  <si>
    <t>AUXILIAR DE TOPÓGRAFO COM ENCARGOS COMPLEMENTARES</t>
  </si>
  <si>
    <t>93563</t>
  </si>
  <si>
    <t>ALMOXARIFE COM ENCARGOS COMPLEMENTARES</t>
  </si>
  <si>
    <t>101460</t>
  </si>
  <si>
    <t>VIGIA DIURNO COM ENCARGOS COMPLEMENTARES</t>
  </si>
  <si>
    <t>88326</t>
  </si>
  <si>
    <t>VIGIA NOTURNO COM ENCARGOS COMPLEMENTARES</t>
  </si>
  <si>
    <t>FDE- Jan/23; Siurb-Jul/22; CDHU-188; SINAPI - Jan/23</t>
  </si>
  <si>
    <t>COMPOSIÇÃO</t>
  </si>
  <si>
    <t>EXECUÇÃO DE RESERVATÓRIO ELEVADO DE ÁGUA (2000 LITROS) EM CANTEIRO DE OBRA, APOIADO EM ESTRUTURA DE MADEIRA. AF_02/2016_PA</t>
  </si>
  <si>
    <t>100321</t>
  </si>
  <si>
    <t>TÉCNICO EM SEGURANÇA DO TRABALHO COM ENCARGOS COMPLEMENTARES</t>
  </si>
  <si>
    <t>01.02.12</t>
  </si>
  <si>
    <t>01.02.14</t>
  </si>
  <si>
    <t>Trocador de calor Trifásica 220V, potencia de 5614W</t>
  </si>
  <si>
    <t>CONSULTOR (Testes Hidráulicos)</t>
  </si>
  <si>
    <t>FUNDAÇÃO E ESTRUTURA</t>
  </si>
  <si>
    <t>13.02.009</t>
  </si>
  <si>
    <t>PISO DE CONCRETO CAMURCADO-FUNDACAO DIRETA FCK-25 MPA</t>
  </si>
  <si>
    <t>02.03.001</t>
  </si>
  <si>
    <t>FORMA DE MADEIRA MACICA</t>
  </si>
  <si>
    <t>11.03.004</t>
  </si>
  <si>
    <t>IMPERMEABILIZACAO POR CRISTALIZACAO - RESERVATORIOS ENTERRADOS</t>
  </si>
  <si>
    <t>11.02.066</t>
  </si>
  <si>
    <t>REGULARIZACAO DE SUPERFICIE P/ PREPARO IMPERM 1:3 E=2,5CM</t>
  </si>
  <si>
    <t>03.01.03</t>
  </si>
  <si>
    <t>03.01.04</t>
  </si>
  <si>
    <t>03.01.05</t>
  </si>
  <si>
    <t>03.01.06</t>
  </si>
  <si>
    <t>03.01.07</t>
  </si>
  <si>
    <t>03.01.08</t>
  </si>
  <si>
    <t>FUNDAÇÃO PROFUNDA</t>
  </si>
  <si>
    <t>02.02.094</t>
  </si>
  <si>
    <t>TAXA DE MOBILIZACAO DE EQUIPAMENTO PARA ESTACA TIPO HELICE</t>
  </si>
  <si>
    <t>02.05.028</t>
  </si>
  <si>
    <t>CONCRETO DOSADO,BOMBEADO E LANCADO FCK=25MPA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</si>
  <si>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</si>
  <si>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</si>
  <si>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AF_05/2021</t>
  </si>
  <si>
    <t>BLOCOS E BALDRAMES</t>
  </si>
  <si>
    <t>ESTRUTURA PRÉ-MOLDADA</t>
  </si>
  <si>
    <t>11.02.027</t>
  </si>
  <si>
    <t>IMPERMEABILIZACAO C/ EMULSAO ACRILICA - 6 DEMAOS</t>
  </si>
  <si>
    <t>16.80.017</t>
  </si>
  <si>
    <t>TELA Q-138 E ESPAÇADOR TRELIÇADO P/PISO DE CONCRETO</t>
  </si>
  <si>
    <t>08.14.062</t>
  </si>
  <si>
    <t>ANEIS PRE-MOLDADOS EM CONCRETO ARMADO P/ RESERVATORIO D'AGUA D=3,00M</t>
  </si>
  <si>
    <t>03.03</t>
  </si>
  <si>
    <t>03.03.01</t>
  </si>
  <si>
    <t>03.03.02</t>
  </si>
  <si>
    <t>03.03.03</t>
  </si>
  <si>
    <t>03.03.04</t>
  </si>
  <si>
    <t>03.04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</si>
  <si>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</si>
  <si>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</si>
  <si>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</si>
  <si>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</si>
  <si>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</si>
  <si>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</si>
  <si>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</si>
  <si>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</si>
  <si>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</si>
  <si>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</si>
  <si>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</si>
  <si>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ALVENARIA</t>
  </si>
  <si>
    <t>04.01.058</t>
  </si>
  <si>
    <t>VERGA/CINTA EM BLOCO DE CONCRETO CANALETA - 14 CM</t>
  </si>
  <si>
    <t>02.07.002</t>
  </si>
  <si>
    <t>IMPERM RESP ALV EMBAS C/ CIM-AREIA 1-3 HIDROFUGO/TINTA BETUMINOSA</t>
  </si>
  <si>
    <t>04.01.04</t>
  </si>
  <si>
    <t>04.01.05</t>
  </si>
  <si>
    <t>PLACAS DIVISÓRIAS</t>
  </si>
  <si>
    <t>14.30.010</t>
  </si>
  <si>
    <t xml:space="preserve"> ELEMENTOS DE MADEIRA / COMPONENTES ESPECIAIS</t>
  </si>
  <si>
    <t>PORTAS / BATENTES / FERRAGENS</t>
  </si>
  <si>
    <t>05.01.005</t>
  </si>
  <si>
    <t>PM-05 PORTA DE MADEIRA SARRAFEADA P/ PINT. BAT. MADEIRA L=92CM</t>
  </si>
  <si>
    <t>05.01.069</t>
  </si>
  <si>
    <t>PM-82 PORTA DE CORRER ACESSIVEL SARRAF.MACIÇA P/PINTURA(L=111CM)</t>
  </si>
  <si>
    <t>05.01.029</t>
  </si>
  <si>
    <t>PM-74 PORTA SARRAFEADO MACIÇO P/BOXES L=62CM-COMPLETA</t>
  </si>
  <si>
    <t>OUTROS COMPONENTES PADRONIZADOS</t>
  </si>
  <si>
    <t>05.05.040</t>
  </si>
  <si>
    <t>BS-05 BANCADA PARA COZINHA - GRANITO POLIDO 20MM</t>
  </si>
  <si>
    <t>ELEMENTOS METÁLICOS / COMPONENTES ESPECIAIS</t>
  </si>
  <si>
    <t>ESQUADRIAS METÁLICAS</t>
  </si>
  <si>
    <t>06.01.02</t>
  </si>
  <si>
    <t>PORTAS</t>
  </si>
  <si>
    <t>OUTROS ELEMENTOS METÁLICOS</t>
  </si>
  <si>
    <t>06.03.018</t>
  </si>
  <si>
    <t>TP-03 TELA DE PROTEÇÃO ARAME GALVANIZADO ONDULADO  - REQUADRO DE FERRO</t>
  </si>
  <si>
    <t>06.03.032</t>
  </si>
  <si>
    <t>GR-01 GRADE DE PROTECAO FERRO CHATO 1" X 1/4" MALHA 15CM X15CM</t>
  </si>
  <si>
    <t>06.03.108</t>
  </si>
  <si>
    <t>CO-42 GUARDA-CORPO COM CHAPA PERFURADA H=130CM AÇO GALVANIZADO COM PINTURA ESMALTE</t>
  </si>
  <si>
    <t>07.02.016</t>
  </si>
  <si>
    <t xml:space="preserve">FORNECIMENTO E MONTAGEM DE ESTRUTURA METALICA COM AÇO RESISTENTE A CORROSAO (ASTM A709/A588) 
 </t>
  </si>
  <si>
    <t>15.01.004</t>
  </si>
  <si>
    <t>ESMALTE EM ESTRUTURA METALICA</t>
  </si>
  <si>
    <t>VIDROS</t>
  </si>
  <si>
    <t>14.80.001</t>
  </si>
  <si>
    <t xml:space="preserve">ESPELHO DE CRISTAL 6MM LAPIDADO INCLUSIVE FIXAÇÃO COM COLA ADESIVA.   
 </t>
  </si>
  <si>
    <t>07.02.01</t>
  </si>
  <si>
    <t>06.04</t>
  </si>
  <si>
    <t>06.04.01</t>
  </si>
  <si>
    <t>14.01.060</t>
  </si>
  <si>
    <t>Alvenaria de embasamento em bloco de concreto de 19 x 19 x 39 cm - classe A</t>
  </si>
  <si>
    <t>15.03.060</t>
  </si>
  <si>
    <t>FACE EXTERNA DE CALHAS/CONDUTORES COM TINTA SINTETICA (ESMALTE)</t>
  </si>
  <si>
    <t>15.03.062</t>
  </si>
  <si>
    <t>FACE APARENTE DE RUFOS/RINCOES COM TINTA BETUMINOSA</t>
  </si>
  <si>
    <t>07.04.037</t>
  </si>
  <si>
    <t>CUMEEIRA ACO GALV PINT PO/COIL-COATING PERFIL TRAPEZ H=100MM  E=0,65MM</t>
  </si>
  <si>
    <t>11.02.024</t>
  </si>
  <si>
    <t>IMPERMEABILIZACAO COM MANTA ASFALTICA PRE FABRICADA 4MM</t>
  </si>
  <si>
    <t>11.02.067</t>
  </si>
  <si>
    <t xml:space="preserve">ARGAMASSA PARA PROTEÇAO MECANICA SOBRE SUPERFICIE IMPERMEABILIZADA TRAÇO 1:4  ESPESSURA 3CM  
 </t>
  </si>
  <si>
    <t>07.01.03</t>
  </si>
  <si>
    <t>07.01.04</t>
  </si>
  <si>
    <t>07.01.05</t>
  </si>
  <si>
    <t>07.01.06</t>
  </si>
  <si>
    <t>07.01.07</t>
  </si>
  <si>
    <t>07.01.08</t>
  </si>
  <si>
    <t>07.02</t>
  </si>
  <si>
    <t>INSTALAÇÃO HIDRÁULICA</t>
  </si>
  <si>
    <t>SERVIÇOS EM ABRIGO E REDE DE GÁS</t>
  </si>
  <si>
    <t>08.02.016</t>
  </si>
  <si>
    <t>PROTECAO ANTICORROSIVA PARA RAMAIS SOB A TERRA</t>
  </si>
  <si>
    <t>08.02.017</t>
  </si>
  <si>
    <t>PROTECAO MECANICA PARA RAMAIS SOB ATERRA</t>
  </si>
  <si>
    <t>08.02.061</t>
  </si>
  <si>
    <t>TUBO DE COBRE P/ GAS CLASSE A S/COST DN=3/4 (22) SOLDA FOSCOPER</t>
  </si>
  <si>
    <t>08.02.021</t>
  </si>
  <si>
    <t>VG-01 VALVULA E REGULADOR DE PRESSAO DE GAS</t>
  </si>
  <si>
    <t>LAUDO COM TESTE DE ESTANQUEIDADE EM INSTAL.DE  REDES DE DISTRIB.DE GÁS COMBUST.NBR 15526/07</t>
  </si>
  <si>
    <t>SERVIÇOS EM REDE DE ÁGUA FRIA</t>
  </si>
  <si>
    <t>08.01.005</t>
  </si>
  <si>
    <t>AC-08 ABRIGO E CAVALETE DE 2" COMPLETO 245X110X40CM</t>
  </si>
  <si>
    <t>08.08.076</t>
  </si>
  <si>
    <t>CONJ MOTOR-BOMBA (CENTRIFUGA) 4 HP (31200 L/H - 20 MCA)</t>
  </si>
  <si>
    <t>08.17.081</t>
  </si>
  <si>
    <t>TJ-03 TORNEIRA DE JARDIM</t>
  </si>
  <si>
    <t>SERVIÇOS EM REDE DE INCÊNDIO</t>
  </si>
  <si>
    <t>08.08.028</t>
  </si>
  <si>
    <t>AH-04 ABRIGO PARA HIDRANTE COM MANGUEIRA 1 1/2"  E ESGUICHO REGULAVEL</t>
  </si>
  <si>
    <t>08.08.035</t>
  </si>
  <si>
    <t>ESGUICHO DE LATAO C/ENGATE RAPIDO ORIFICIO DE 1/2"</t>
  </si>
  <si>
    <t>08.08.044</t>
  </si>
  <si>
    <t>EXTINTORES MANUAIS DE CO2 CAPACIDADE 4KG</t>
  </si>
  <si>
    <t>08.08.050</t>
  </si>
  <si>
    <t>EXTINTORES MANUAIS DE AGUA PRESSURIZADA CAP DE 10 L</t>
  </si>
  <si>
    <t>08.08.077</t>
  </si>
  <si>
    <t>CONJ MOTOR-BOMBA (CENTRIFUGA) 5 HP (31200 L/H -20 MCA)</t>
  </si>
  <si>
    <t>08.08.090</t>
  </si>
  <si>
    <t>TREINAMENTO BÁSICO PARA BRIGADA DE INCÊNDIO INCLUSO EQUIPAMENTOS (PO PARTICIPANTE)</t>
  </si>
  <si>
    <t>09.08.055</t>
  </si>
  <si>
    <t>BOTOEIRA PARA ACIONAMENTO DA BOMBA DE INCENDIO</t>
  </si>
  <si>
    <t>SERVIÇOS DE REDE DE ESGOTO</t>
  </si>
  <si>
    <t>08.09.015</t>
  </si>
  <si>
    <t>TUBO PVC NORMAL "SN" JUNTA SOLDÁVEL/ELÁSTICA DN 40 INCL CONEXÕES</t>
  </si>
  <si>
    <t>08.09.016</t>
  </si>
  <si>
    <t>TUBO PVC NORMAL "SN" JUNTA ELÁSTICA DN 50 INCL CONEXÕES</t>
  </si>
  <si>
    <t>08.09.017</t>
  </si>
  <si>
    <t>TUBO PVC NORMAL "SN" JUNTA ELÁSTICA DN 75 INCL CONEXÕES</t>
  </si>
  <si>
    <t>08.09.018</t>
  </si>
  <si>
    <t>TUBO PVC NORMAL "SN" JUNTA ELÁSTICA DN 100 INCL CONEXÕES</t>
  </si>
  <si>
    <t>08.09.019</t>
  </si>
  <si>
    <t>TUBO PVC NORMAL "SN"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</si>
  <si>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</si>
  <si>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</si>
  <si>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</si>
  <si>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</si>
  <si>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08.10.057</t>
  </si>
  <si>
    <t>TERMINAL DE VENTILACAO EM PVC P/ ESGOTO DN 75MM (3")</t>
  </si>
  <si>
    <t>SERVIÇOS DE REDE DE ÁGUAS PLUVIAIS</t>
  </si>
  <si>
    <t>08.11.053</t>
  </si>
  <si>
    <t>TUBO DE PVC REFORÇADO "SR" JUNTA ELÁSTICA DN 100 INCL CONEXÕES</t>
  </si>
  <si>
    <t>08.11.054</t>
  </si>
  <si>
    <t>TUBO DE PVC REFORÇADO "SR" JUNTA ELÁSTICA DN 150 INCL CONEXÕES</t>
  </si>
  <si>
    <t>08.12.066</t>
  </si>
  <si>
    <t>GRELHA HEMISFERICA DE FERRO FUNDIDO DN 100MM (4")</t>
  </si>
  <si>
    <t>01.05.001</t>
  </si>
  <si>
    <t>ESCAVACAO MANUAL - PROFUNDIDADE ATE 1.80 M</t>
  </si>
  <si>
    <t>CAIXA DE RETARDO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</si>
  <si>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</si>
  <si>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</si>
  <si>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</si>
  <si>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</si>
  <si>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LOUÇAS</t>
  </si>
  <si>
    <t>08.16.010</t>
  </si>
  <si>
    <t>LAVATORIO DE LOUCA BRANCA SEM COLUNA C/ TORNEIRA DE FECHAM AUTOMATICO</t>
  </si>
  <si>
    <t>08.16.045</t>
  </si>
  <si>
    <t>TANQUE DE LOUCA BRANCA,PEQUENO C/COLUNA</t>
  </si>
  <si>
    <t>08.16.093</t>
  </si>
  <si>
    <t>BR-05 TROCADOR ACESSÍVEL</t>
  </si>
  <si>
    <t>APARELHOS E METAIS</t>
  </si>
  <si>
    <t>05.05.101</t>
  </si>
  <si>
    <t>CC-01 CUBA INOX (60X50X30CM) INCLUSIVE VÁLVULA AMERICANA-GRANITO</t>
  </si>
  <si>
    <t>05.05.104</t>
  </si>
  <si>
    <t>CC-04 CUBA DUPLA INOX (102X40X25CM) INCLUSIVE VÁLVULA AMERICANA-GRANITO</t>
  </si>
  <si>
    <t>08.17.058</t>
  </si>
  <si>
    <t>FT-02 FILTRO PARA AGUA POTAVEL</t>
  </si>
  <si>
    <t>INSTALAÇÃO ELÉTRICA</t>
  </si>
  <si>
    <t>SERVIÇO DE INTERLIGAÇAO / LIGAÇAO / QUADRO GERAL</t>
  </si>
  <si>
    <t>09.02.042</t>
  </si>
  <si>
    <t>DPS - DISPOSITIVO PROTECAO CONTRA SURTOS (TELEFONIA)</t>
  </si>
  <si>
    <t>09.02.043</t>
  </si>
  <si>
    <t>DPS - DISPOSITIVO PROTECAO CONTRA SURTOS (ENERGIA)</t>
  </si>
  <si>
    <t>09.02.102</t>
  </si>
  <si>
    <t xml:space="preserve">CONJUNTO PARA ENTRADA DE TELEFONE  NA ENTRADA DE ENERGIA  
 </t>
  </si>
  <si>
    <t>09.02.091</t>
  </si>
  <si>
    <t>DISJUNTOR TRIPOLAR TERMOMAGNETICO 3X125A A 3X225A</t>
  </si>
  <si>
    <t>09.04.042</t>
  </si>
  <si>
    <t>QUADRO GERAL-BARRAMENTO DE 100 A</t>
  </si>
  <si>
    <t>09.04.050</t>
  </si>
  <si>
    <t>09.04.085</t>
  </si>
  <si>
    <t>TERRA COMPLETO 1 HASTE Ø 19MM COM CAIXA DE INSPEÇÃO</t>
  </si>
  <si>
    <t>09.05.051</t>
  </si>
  <si>
    <t>QUADRO DISTRIBUICAO, DISJ. GERAL 80A P/ 22 A 26 DISJS.</t>
  </si>
  <si>
    <t>09.05.054</t>
  </si>
  <si>
    <t>QUADRO DISTRIBUICAO, DISJ. GERAL 100A P/ 28 A 42 DISJS.</t>
  </si>
  <si>
    <t>09.05.081</t>
  </si>
  <si>
    <t>QUADRO COMANDO PARA CONJUNTO MOTOR BOMBA TRIFASICO DE 7,5 HP</t>
  </si>
  <si>
    <t>09.05.087</t>
  </si>
  <si>
    <t>QUADRO COMANDO PARA BOMBA DE INCENDIO TRIFASICO DE 5 HP</t>
  </si>
  <si>
    <t>09.05.092</t>
  </si>
  <si>
    <t>INTERRUPTOR AUTOMATICO DIFERENCIAL (DISPOSITIVO DR) 40A/30 mA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</si>
  <si>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</si>
  <si>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</si>
  <si>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</si>
  <si>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</si>
  <si>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09.08.052</t>
  </si>
  <si>
    <t>PONTO SECO PARA TELEFONE - ELETROD PVC Ø 25MM FLEXIVEL NBR 15465</t>
  </si>
  <si>
    <t>09.08.054</t>
  </si>
  <si>
    <t>BOTAO PARA CAMPAINHA - ELETROD PVC Ø 25MM FLEXIVEL NBR 15465</t>
  </si>
  <si>
    <t>09.08.067</t>
  </si>
  <si>
    <t>INTERRUPTOR 1 TECLA BIPOLAR SIMPLES CAIXA 4"X2"- ELETR PVC RIGIDO</t>
  </si>
  <si>
    <t>09.08.079</t>
  </si>
  <si>
    <t>TOMADA 2P+T PADRAO NBR 14136 CORRENTE 10A-250V-ELETR. PVC RÍGIDO</t>
  </si>
  <si>
    <t>09.08.085</t>
  </si>
  <si>
    <t>PONTO SECO P/INSTALACAO DE SOM/TV/ALARME/LOGICA - ELETRODUTO PVC</t>
  </si>
  <si>
    <t>09.09.044</t>
  </si>
  <si>
    <t>IL-05 ARANDELA BLINDADA</t>
  </si>
  <si>
    <t>09.09.083</t>
  </si>
  <si>
    <t>IL-83 ILUMINAÇÃO AUTONOMA DE EMERGÊNCIA - LED</t>
  </si>
  <si>
    <t>09.10.003</t>
  </si>
  <si>
    <t>CENTRO DE LUZ EM CAIXA FM ELETRODUTO DE PVC</t>
  </si>
  <si>
    <t>09.11.028</t>
  </si>
  <si>
    <t>IL-52 LUMINARIA P/ VAPOR DE SODIO 1X150W EM POSTE TUB 7M</t>
  </si>
  <si>
    <t>09.11.035</t>
  </si>
  <si>
    <t>IL-06 LUZ DE OBSTACULO COM LAMPADA</t>
  </si>
  <si>
    <t>09.82.010</t>
  </si>
  <si>
    <t>CAIXA ESTAMPADA 4" X 4"</t>
  </si>
  <si>
    <t>09.85.062</t>
  </si>
  <si>
    <t>CONDULETE DE 1 1/2"</t>
  </si>
  <si>
    <t>09.85.063</t>
  </si>
  <si>
    <t>CONDULETE DE 2"</t>
  </si>
  <si>
    <t>09.85.064</t>
  </si>
  <si>
    <t>CONDULETE DE 3/4"</t>
  </si>
  <si>
    <t>16.06.101</t>
  </si>
  <si>
    <t>INSTALAÇÃO DE VENTILADOR DE PAREDE VN-02</t>
  </si>
  <si>
    <t>09.02.02</t>
  </si>
  <si>
    <t>09.01.07</t>
  </si>
  <si>
    <t>09.01.08</t>
  </si>
  <si>
    <t>SPDA</t>
  </si>
  <si>
    <t>09.04.080</t>
  </si>
  <si>
    <t>QUADRO GERAL - CABO DE COBRE NU DE 50 MM2</t>
  </si>
  <si>
    <t>09.13.015</t>
  </si>
  <si>
    <t>BARRA CHATA ACO GALVANIZADO (3/4"X1/8") - CAPTOR P/ PARA RAIOS</t>
  </si>
  <si>
    <t>09.13.027</t>
  </si>
  <si>
    <t>TERRA SIMPLES - 1 HASTE COM CAIXA DE INSPEÇÃO E TAMPA DE CONCRETO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</si>
  <si>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</si>
  <si>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</si>
  <si>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</si>
  <si>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</si>
  <si>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</si>
  <si>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</si>
  <si>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 xml:space="preserve">RELATORIO DE INSPEÇAO E MEDIÇAO COM LAUDO TECNICO DO SISTEMA DE PROTEÇAO CONTRA DESCARGAS ATMOSFERICAS CONFORME NBR 5419 
 </t>
  </si>
  <si>
    <t>CABINE PRIMÁRIA (COMPLETA)</t>
  </si>
  <si>
    <t>13.80.032</t>
  </si>
  <si>
    <t>TELA Q-92 PARA PISO DE CONCRETO</t>
  </si>
  <si>
    <t>03.03.026</t>
  </si>
  <si>
    <t>CONCRETO DOSADO,BOMBEADO E LANCADO FCK 25 MPA</t>
  </si>
  <si>
    <t>04.01.051</t>
  </si>
  <si>
    <t>ALVENARIA AUTO-PORTANTE: BLOCO CONCRETO ESTRUTURAL DE 19X19X39CM CLASSE B</t>
  </si>
  <si>
    <t>06.01.027</t>
  </si>
  <si>
    <t>CAIXILHOS DE FERRO -FIXO COM VENTILACAO PERMANENTE</t>
  </si>
  <si>
    <t>15.03.021</t>
  </si>
  <si>
    <t>ESMALTE EM ESQUADRIAS DE FERRO</t>
  </si>
  <si>
    <t>16.01.091</t>
  </si>
  <si>
    <t>FE-02  FECHAMENTO PARA SETORIZAÇAO (GRADIL ELETROFUNDIDO)</t>
  </si>
  <si>
    <t>06.02.089</t>
  </si>
  <si>
    <t>PORTÃO BASCULANTE EM GRADIL ELETROFUNDIDO</t>
  </si>
  <si>
    <t>03.03.003</t>
  </si>
  <si>
    <t>LAJE PRE-FABRICADA UNID C/VIGOTAS PROTENDIDAS LP12-100KGF/M2</t>
  </si>
  <si>
    <t>15.02.025</t>
  </si>
  <si>
    <t>TINTA LATEX STANDARD</t>
  </si>
  <si>
    <t>15.04.006</t>
  </si>
  <si>
    <t>09.85.053</t>
  </si>
  <si>
    <t>POSTE DE CONCRETO TUBULAR OCO DE 7 M DE COMPR C/ JANELA ISNPECAO</t>
  </si>
  <si>
    <t>09.80.005</t>
  </si>
  <si>
    <t>BUCHA PARA PASSAGEM INTERNA/EXTERNA COM ISOLACAO PARA 15 KV</t>
  </si>
  <si>
    <t>09.80.048</t>
  </si>
  <si>
    <t>SELA PARA CRUZETA DE MADEIRA</t>
  </si>
  <si>
    <t>09.80.050</t>
  </si>
  <si>
    <t>CRUZETA DE MADEIRA DE 2400 MM</t>
  </si>
  <si>
    <t>09.80.051</t>
  </si>
  <si>
    <t>MAO FRANCESA DE 700 MM</t>
  </si>
  <si>
    <t>09.80.029</t>
  </si>
  <si>
    <t>CHAVE FUSIVEL INDIC 'MATHEUS' P/100 A/15 KV RUPTURA 1200A POSTE/ESTAL</t>
  </si>
  <si>
    <t>09.80.017</t>
  </si>
  <si>
    <t>MUFLA TERMINAL UNIPOLAR EXTERNA P/ CABO ISOLAÇÃO XLPE 15KV ATE 35MM2</t>
  </si>
  <si>
    <t>09.80.021</t>
  </si>
  <si>
    <t>CABO SECO TRIPOLAR (THV SINTENAX) 3X25 MM2 / 15KV</t>
  </si>
  <si>
    <t>09.05.008</t>
  </si>
  <si>
    <t>ELETROD ACO GALV QUENTE (NBR5624) 80MM(3") INCL CONEXOES</t>
  </si>
  <si>
    <t>09.80.010</t>
  </si>
  <si>
    <t>ISOLADOR TIPO PINO PARA 15 KV, INCLUSIVE PINO, INSTALADO EM CABINE</t>
  </si>
  <si>
    <t>09.80.014</t>
  </si>
  <si>
    <t>TERMINAL OU CONECTOR PARA VERGALHAO DE COBRE DE 3/8" (10 MM2)</t>
  </si>
  <si>
    <t>09.80.019</t>
  </si>
  <si>
    <t>MUFLA TERMINAL UNIPOLAR INTERNA P/ CABO ISOLAÇÃO XLPE 15KV ATE 35MM2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</si>
  <si>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</si>
  <si>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</si>
  <si>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</si>
  <si>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</si>
  <si>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</si>
  <si>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</si>
  <si>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09.80.062</t>
  </si>
  <si>
    <t>TRANSF-POT 300 KVA-M.T.13,2 KV(5%)B.T. 220/127(5%) EM CABINE</t>
  </si>
  <si>
    <t>09.80.090</t>
  </si>
  <si>
    <t>PLACA DE AVISO EM CABINE PRIMARIA</t>
  </si>
  <si>
    <t>09.80.026</t>
  </si>
  <si>
    <t>CHAVE SECCIONADORA TRIPOLAR SECA PARA 200A/15 KV C/ CMD PROLONGADO</t>
  </si>
  <si>
    <t>09.80.012</t>
  </si>
  <si>
    <t>VERGALHAO DE COBRE DE 3/8" (10MM)</t>
  </si>
  <si>
    <t>09.82.029</t>
  </si>
  <si>
    <t>TERMINAL OU CONECTOR DE PRESSAO PARA CABO 50MM</t>
  </si>
  <si>
    <t>09.83.038</t>
  </si>
  <si>
    <t>BARRA DE COBRE PARA NEUTRO - 100 A</t>
  </si>
  <si>
    <t>09.04.006</t>
  </si>
  <si>
    <t>CAIXA EM CHAPA DE AÇO 16 COM PORTA E FECHO</t>
  </si>
  <si>
    <t>09.08.002</t>
  </si>
  <si>
    <t>INTERRUPTOR DE 1 TECLA SIMPLES EM CX.4"X2"-ELETROD.AÇO GALV.A QUENTE</t>
  </si>
  <si>
    <t>09.08.049</t>
  </si>
  <si>
    <t>TOMADA 2P+T PADRAO NBR 14136 CORRENTE 20A-250V - ELETROD PVC Ø 25MM FLEXIVEL NBR 15465</t>
  </si>
  <si>
    <t>09.09.077</t>
  </si>
  <si>
    <t>IL-77 LUMINÁRIA DE SOBREPOR C/DIFUSOR TRANSP. P/LAMPADAS FLUOR. (2X28W)</t>
  </si>
  <si>
    <t>09.04.023</t>
  </si>
  <si>
    <t>QUADRO GERAL - DISJUNTOR TERMO MAGNETICO 3X600A</t>
  </si>
  <si>
    <t>Forma em tubo de papelão com diâmetro de 40 cm</t>
  </si>
  <si>
    <t>09.02</t>
  </si>
  <si>
    <t>09.02.01</t>
  </si>
  <si>
    <t>09.02.03</t>
  </si>
  <si>
    <t>09.02.04</t>
  </si>
  <si>
    <t>09.02.05</t>
  </si>
  <si>
    <t>09.02.06</t>
  </si>
  <si>
    <t>09.02.07</t>
  </si>
  <si>
    <t>FORRO</t>
  </si>
  <si>
    <t>10.01.049</t>
  </si>
  <si>
    <t>FORRO DE GESSO ACARTONADO INCL ESTRUTURA</t>
  </si>
  <si>
    <t>REVESTIMENTO</t>
  </si>
  <si>
    <t>16.06.065</t>
  </si>
  <si>
    <t>ANDAIME - FACHADA - ALUGUEL MENSAL</t>
  </si>
  <si>
    <t>REVESTIMENTOS ESPECIAIS</t>
  </si>
  <si>
    <t>PISOS / SOLEIRAS / RODAPÉS / PEITORIS / ESCADAS</t>
  </si>
  <si>
    <t>IMPLANTAÇÃO</t>
  </si>
  <si>
    <t>13.01.017</t>
  </si>
  <si>
    <t>ARGAMASSA DE REGULARIZACAO CIM/AREIA 1:3 ESP=2,50CM</t>
  </si>
  <si>
    <t>16.05.032</t>
  </si>
  <si>
    <t>CA-22 CANALETA DE AGUAS PLUVIAIS EM CONCRETO (30CM)</t>
  </si>
  <si>
    <t>16.05.048</t>
  </si>
  <si>
    <t>TC-11 TAMPA DE CONCRETO PRE-MOLDADA PERF. P/ CANALETA L=35CM</t>
  </si>
  <si>
    <t>16.05.036</t>
  </si>
  <si>
    <t>CANALETA DE CONCRETO 1/2 CANA DN 30CM P/ AGUAS PLUVIAIS</t>
  </si>
  <si>
    <t>16.02.027</t>
  </si>
  <si>
    <t>GA-01 GUIA LEVE OU SEPARADOR DE PISOS</t>
  </si>
  <si>
    <t>REVESTIMENTO PISCINA</t>
  </si>
  <si>
    <t>13.01.018</t>
  </si>
  <si>
    <t>ARGAMASSA DE REGULARIZACAO CIM/AREIA 1:3 C/ IMPERM. ESP=2,50CM</t>
  </si>
  <si>
    <t>18.08.110</t>
  </si>
  <si>
    <t>Revestimento em porcelanato técnico antiderrapante para área externa, grupo de absorção BIa, assentado com argamassa colante industrializada, rejuntado</t>
  </si>
  <si>
    <t>REVESTIMENTO DE PISOS</t>
  </si>
  <si>
    <t>13.02.007</t>
  </si>
  <si>
    <t>PISO DE CONCRETO LISO-FUNDACAO DIRETA FCK-25 MPA</t>
  </si>
  <si>
    <t>13.02.019</t>
  </si>
  <si>
    <t>LADRILHO HIDRAULICO 25X25 E=2CM - PISO TATIL DE ALERTA</t>
  </si>
  <si>
    <t>13.02.020</t>
  </si>
  <si>
    <t>LADRILHO HIDRAULICO 25X25 E=2CM - PISO TATIL DIRECIONAL</t>
  </si>
  <si>
    <t>REVESTIMENTO DE SOLEIRAS</t>
  </si>
  <si>
    <t>REVESTIMENTO DE RODAPÉS</t>
  </si>
  <si>
    <t>REVESTIMENTO DE PEITORIS</t>
  </si>
  <si>
    <t>13.07.002</t>
  </si>
  <si>
    <t>PE-02 PEITORIL</t>
  </si>
  <si>
    <t>13.04</t>
  </si>
  <si>
    <t>PINTURAS</t>
  </si>
  <si>
    <t>TETO / FORROS / PAREDES INTERNAS</t>
  </si>
  <si>
    <t>15.02.026</t>
  </si>
  <si>
    <t>TINTA LATEX STANDARD COM MASSA NIVELADORA</t>
  </si>
  <si>
    <t>DEGRAUS</t>
  </si>
  <si>
    <t>13.02.032</t>
  </si>
  <si>
    <t>FAIXA ANTIDERRAPANTE A BASE DE RESINA EPÓXICA E AREIA QUARTZOSA L=4CM</t>
  </si>
  <si>
    <t>13.02</t>
  </si>
  <si>
    <t>13.02.01</t>
  </si>
  <si>
    <t>13.03</t>
  </si>
  <si>
    <t>15.03.032</t>
  </si>
  <si>
    <t>PRIMER P/ GALVANIZADOS (GALVIT/SIMILAR) - ESQUADRIAS</t>
  </si>
  <si>
    <t>15.03.009</t>
  </si>
  <si>
    <t>ESMALTE EM CERCAS PORTOES E GRADIS</t>
  </si>
  <si>
    <t>15.03.011</t>
  </si>
  <si>
    <t>ESMALTE COM MASSA NIVELADORA EM ESQUADRIAS DE MADEIRA</t>
  </si>
  <si>
    <t>PAREDE EXTERNA</t>
  </si>
  <si>
    <t>16.18.080</t>
  </si>
  <si>
    <t>SI-11 SINALIZAÇÃO HORIZONTAL PARA VAGA ACESSIVEL</t>
  </si>
  <si>
    <t>15.04.082</t>
  </si>
  <si>
    <t>13.05</t>
  </si>
  <si>
    <t>13.06</t>
  </si>
  <si>
    <t>13.03.01</t>
  </si>
  <si>
    <t>13.03.02</t>
  </si>
  <si>
    <t>13.03.03</t>
  </si>
  <si>
    <t>13.03.04</t>
  </si>
  <si>
    <t>13.03.05</t>
  </si>
  <si>
    <t>13.04.01</t>
  </si>
  <si>
    <t>13.05.01</t>
  </si>
  <si>
    <t>13.06.01</t>
  </si>
  <si>
    <t>16.20.023</t>
  </si>
  <si>
    <t>ELEVADOR 3 PARADAS MAQ CONJUGADA PORTA UNILATERAL (ACESSIB)</t>
  </si>
  <si>
    <t>FECHO: MUROS / ALAMBRADOS / PORTÕES</t>
  </si>
  <si>
    <t>16.01.088</t>
  </si>
  <si>
    <t>PT-41 PORTAO EM CHAPA DE ACO (300X235CM)</t>
  </si>
  <si>
    <t>16.80.013</t>
  </si>
  <si>
    <t>PISO DE CONCRETO DESEMPENADO C/ REQUADRO 1.80CM E=6CM</t>
  </si>
  <si>
    <t>49.12.010</t>
  </si>
  <si>
    <t>Boca de lobo simples tipo PMSP com tampa de concreto</t>
  </si>
  <si>
    <t>16.02.029</t>
  </si>
  <si>
    <t>GA-03 GUIA E SARJETA TIPO PMSP</t>
  </si>
  <si>
    <t>GRAMADOS / PAISAGISMO</t>
  </si>
  <si>
    <t>16.03.301</t>
  </si>
  <si>
    <t>ARBUSTO AVE-DO-PARAÍSO H=0,50 A 0,70M</t>
  </si>
  <si>
    <t>SERVIÇOS DE COMPLEMENTARES</t>
  </si>
  <si>
    <t>LIMPEZA FINAL DE OBRA</t>
  </si>
  <si>
    <t>06.03.02</t>
  </si>
  <si>
    <t>07.02.02</t>
  </si>
  <si>
    <t>07.02.03</t>
  </si>
  <si>
    <t>08.02.05</t>
  </si>
  <si>
    <t>08.02.06</t>
  </si>
  <si>
    <t>08.02.07</t>
  </si>
  <si>
    <t>08.02.08</t>
  </si>
  <si>
    <t>08.02.09</t>
  </si>
  <si>
    <t>08.02.10</t>
  </si>
  <si>
    <t>08.02.11</t>
  </si>
  <si>
    <t>08.02.12</t>
  </si>
  <si>
    <t>08.02.13</t>
  </si>
  <si>
    <t>08.02.14</t>
  </si>
  <si>
    <t>08.02.15</t>
  </si>
  <si>
    <t>08.02.16</t>
  </si>
  <si>
    <t>08.02.17</t>
  </si>
  <si>
    <t>08.02.18</t>
  </si>
  <si>
    <t>08.02.19</t>
  </si>
  <si>
    <t>08.02.20</t>
  </si>
  <si>
    <t>08.02.21</t>
  </si>
  <si>
    <t>08.02.22</t>
  </si>
  <si>
    <t>08.03.04</t>
  </si>
  <si>
    <t>08.03.05</t>
  </si>
  <si>
    <t>08.03.06</t>
  </si>
  <si>
    <t>08.03.07</t>
  </si>
  <si>
    <t>08.03.08</t>
  </si>
  <si>
    <t>08.03.09</t>
  </si>
  <si>
    <t>08.03.10</t>
  </si>
  <si>
    <t>08.03.11</t>
  </si>
  <si>
    <t>08.03.12</t>
  </si>
  <si>
    <t>08.03.13</t>
  </si>
  <si>
    <t>08.03.14</t>
  </si>
  <si>
    <t>08.03.15</t>
  </si>
  <si>
    <t>08.03.16</t>
  </si>
  <si>
    <t>08.03.17</t>
  </si>
  <si>
    <t>08.03.18</t>
  </si>
  <si>
    <t>08.05.01</t>
  </si>
  <si>
    <t>08.07.01</t>
  </si>
  <si>
    <t>08.04.04</t>
  </si>
  <si>
    <t>08.04.05</t>
  </si>
  <si>
    <t>08.04.06</t>
  </si>
  <si>
    <t>08.04.07</t>
  </si>
  <si>
    <t>08.04.08</t>
  </si>
  <si>
    <t>08.04.09</t>
  </si>
  <si>
    <t>08.04.10</t>
  </si>
  <si>
    <t>08.05</t>
  </si>
  <si>
    <t>08.06.01</t>
  </si>
  <si>
    <t>08.05.02</t>
  </si>
  <si>
    <t>08.05.03</t>
  </si>
  <si>
    <t>08.05.04</t>
  </si>
  <si>
    <t>08.05.05</t>
  </si>
  <si>
    <t>08.06</t>
  </si>
  <si>
    <t>08.06.02</t>
  </si>
  <si>
    <t>08.07</t>
  </si>
  <si>
    <t>08.07.02</t>
  </si>
  <si>
    <t>08.07.03</t>
  </si>
  <si>
    <t>08.07.04</t>
  </si>
  <si>
    <t>08.07.05</t>
  </si>
  <si>
    <t>08.07.06</t>
  </si>
  <si>
    <t>08.07.07</t>
  </si>
  <si>
    <t>08.08</t>
  </si>
  <si>
    <t>08.08.01</t>
  </si>
  <si>
    <t>08.08.02</t>
  </si>
  <si>
    <t>08.08.03</t>
  </si>
  <si>
    <t>08.09</t>
  </si>
  <si>
    <t>08.09.01</t>
  </si>
  <si>
    <t>08.09.02</t>
  </si>
  <si>
    <t>08.09.03</t>
  </si>
  <si>
    <t>08.09.04</t>
  </si>
  <si>
    <t>08.09.05</t>
  </si>
  <si>
    <t>08.09.06</t>
  </si>
  <si>
    <t>08.09.07</t>
  </si>
  <si>
    <t>08.09.08</t>
  </si>
  <si>
    <t>08.09.09</t>
  </si>
  <si>
    <t>08.09.10</t>
  </si>
  <si>
    <t>08.09.11</t>
  </si>
  <si>
    <t>Projeto executivo de estrutura em formato A1 (estrutura metálica)</t>
  </si>
  <si>
    <t>CENTRO ESPECIALIZADO EM REABILITAÇÃO</t>
  </si>
  <si>
    <t>CONSTRUÇÃO DE CENTRO DE REABILITAÇÃO</t>
  </si>
  <si>
    <t>RUA HELENA ABREU DA SILVA, SN, ITAPEVI/SP</t>
  </si>
  <si>
    <t>SERVIÇOS TÉCNICOS</t>
  </si>
  <si>
    <t>95967</t>
  </si>
  <si>
    <t>SERVIÇOS TÉCNICOS ESPECIALIZADOS PARA ACOMPANHAMENTO DE EXECUÇÃO DE FUNDAÇÕES PROFUNDAS E ESTRUTURAS DE CONTENÇÃO</t>
  </si>
  <si>
    <t>200321</t>
  </si>
  <si>
    <t>DESENVOLVIMENTO DE PRANCHA DE DESENHO TÉCNICO/ DETALHAMENTO FORMATO A1</t>
  </si>
  <si>
    <t>200535</t>
  </si>
  <si>
    <t>200538</t>
  </si>
  <si>
    <t>200602</t>
  </si>
  <si>
    <t>200113</t>
  </si>
  <si>
    <t>LEVANTAMENTO PLANIALTIMÉTRICO DE ÁREAS - ATÉ 10.000M2</t>
  </si>
  <si>
    <t>INSTALAÇÕES DE CANTEIRO</t>
  </si>
  <si>
    <t>16.06.051</t>
  </si>
  <si>
    <t>CANTEIRO DE OBRAS - LARG 3.30M</t>
  </si>
  <si>
    <t>93243</t>
  </si>
  <si>
    <t>173002</t>
  </si>
  <si>
    <t>PLACA DE OBRA EM CHAPA DE AÇO GALVANIZADO</t>
  </si>
  <si>
    <t>16.06.059</t>
  </si>
  <si>
    <t>TAPUME H=225CM ENGASTADO NO TERRENO E PINTURA LATEX FACE EXTERNA CO LOGOTIPO</t>
  </si>
  <si>
    <t>01.10.001</t>
  </si>
  <si>
    <t>GABARITO DE MADEIRA ESQUADRADO E NIVELADO PARA LOCAÇÃO DE OBRA</t>
  </si>
  <si>
    <t>03.01.200</t>
  </si>
  <si>
    <t>Demolição mecanizada de concreto armado, inclusive fragmentação, carregamento, transporte até 1 quilômetro e descarregamento</t>
  </si>
  <si>
    <t>45004</t>
  </si>
  <si>
    <t>DEMOLIÇÃO DE ALVENARIA EM GERAL (TIJOLOS OU BLOCOS)</t>
  </si>
  <si>
    <t>03.01.240</t>
  </si>
  <si>
    <t>Demolição mecanizada de pavimento ou piso em concreto, inclusive fragmentação, carregamento, transporte até 1 quilômetro e descarregamento</t>
  </si>
  <si>
    <t>05.08.140</t>
  </si>
  <si>
    <t>Transporte de entulho, para distâncias superiores ao 20° km</t>
  </si>
  <si>
    <t>DEMOLIÇÕES</t>
  </si>
  <si>
    <t xml:space="preserve"> MOVIMENTAÇÃO DE TERRA</t>
  </si>
  <si>
    <t>MOVIMENTO DE TERRA MECANIZADO</t>
  </si>
  <si>
    <t>41100</t>
  </si>
  <si>
    <t>46000</t>
  </si>
  <si>
    <t>REMOÇÃO DE TERRA ALÉM DO PRIMEIRO KM</t>
  </si>
  <si>
    <t>MOVIMENTO DE TERRA MANUAL (Blocos, Baldrames)</t>
  </si>
  <si>
    <t>40200</t>
  </si>
  <si>
    <t>ESCAVAÇÃO MANUAL PARA FUNDAÇÕES E VALAS COM PROFUNDIDADE MÉDIA MAIOR QUE 1,5M E MENOR OU IGUAL À 3,0M</t>
  </si>
  <si>
    <t>10410</t>
  </si>
  <si>
    <t>APILOAMENTO DO FUNDO DE VALAS, PARA SIMPLES REGULARIZAÇÃO</t>
  </si>
  <si>
    <t>96619</t>
  </si>
  <si>
    <t>LASTRO DE CONCRETO MAGRO, APLICADO EM BLOCOS DE COROAMENTO OU SAPATAS, ESPESSURA DE 5 CM. AF_08/2017</t>
  </si>
  <si>
    <t>20610</t>
  </si>
  <si>
    <t>REATERRO DE VALAS, INCLUSIVE APILOAMENTO</t>
  </si>
  <si>
    <t>02.02</t>
  </si>
  <si>
    <t>02.02.02</t>
  </si>
  <si>
    <t>02.02.03</t>
  </si>
  <si>
    <t>02.02.04</t>
  </si>
  <si>
    <t>02.02.05</t>
  </si>
  <si>
    <t>02.02.06</t>
  </si>
  <si>
    <t>09.01.020</t>
  </si>
  <si>
    <t>Forma em madeira comum para fundação</t>
  </si>
  <si>
    <t>10.01.040</t>
  </si>
  <si>
    <t>Armadura em barra de aço CA-50 (A ou B) fyk = 500 MPa</t>
  </si>
  <si>
    <t>96995</t>
  </si>
  <si>
    <t>REATERRO MANUAL APILOADO COM SOQUETE. AF_10/2017</t>
  </si>
  <si>
    <t>11.18.040</t>
  </si>
  <si>
    <t>Lastro de pedra britada</t>
  </si>
  <si>
    <t>02.02.071</t>
  </si>
  <si>
    <t>ESTACA TIPO HELICE DN 30CM</t>
  </si>
  <si>
    <t>5678</t>
  </si>
  <si>
    <t>11.01.320</t>
  </si>
  <si>
    <t>Concreto usinado, fck = 30 MPa - para bombeamento</t>
  </si>
  <si>
    <t>03.03.037</t>
  </si>
  <si>
    <t>LAJE PRE-FABRICADA PAINEL ALVEOLAR CONCRETO PROTENDIDO H15-500KGF/M2</t>
  </si>
  <si>
    <t>03.03.038</t>
  </si>
  <si>
    <t>LAJE PRE-FABRICADA PAINEL ALVEOLAR CONCRETO PROTENDIDO H20-300KGF/M2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</si>
  <si>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</si>
  <si>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</si>
  <si>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</si>
  <si>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</si>
  <si>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Divisória em placas de granito com espessura de 3 cm (Lateral Aberta)</t>
  </si>
  <si>
    <t>Divisória em placas de granito com espessura de 3 cm (Lateral Fechada)</t>
  </si>
  <si>
    <t>Divisória em placas de granito com espessura de 3 cm (Frontal)</t>
  </si>
  <si>
    <t>05.01.004</t>
  </si>
  <si>
    <t>PM-04 PORTA DE MADEIRA SARRAFEADA P/ PINT. BAT. MADEIRA L=82CM</t>
  </si>
  <si>
    <t>70149</t>
  </si>
  <si>
    <t>PM.49 - PORTA DE MADEIRA LISA COMUM/ ENCABEÇADA, 2 FOLHAS - 204X210CM</t>
  </si>
  <si>
    <t>FECHADURA DE EMBUTIR PARA PORTAS INTERNAS, COMPLETA, ACABAMENTO PADRÃO MÉDIO, COM EXECUÇÃO DE FURO - FORNECIMENTO E INSTALAÇÃO. AF_12/2019</t>
  </si>
  <si>
    <t>26.01.170</t>
  </si>
  <si>
    <t>Vidro liso laminado incolor de 10 mm</t>
  </si>
  <si>
    <t>23.20.110</t>
  </si>
  <si>
    <t>Visor fixo e requadro de madeira para porta, para receber vidro</t>
  </si>
  <si>
    <t>25.01.361</t>
  </si>
  <si>
    <t>Caixilho em alumínio maxim-ar com vidro - branco</t>
  </si>
  <si>
    <t>25.01.240</t>
  </si>
  <si>
    <t>Caixilho fixo em alumínio, sob medida - branco</t>
  </si>
  <si>
    <t>25.02.300</t>
  </si>
  <si>
    <t>Porta de abrir em alumínio com pintura eletrostática, sob medida - cor branca</t>
  </si>
  <si>
    <t>25.02.020</t>
  </si>
  <si>
    <t>Porta de entrada de abrir em alumínio, sob medida</t>
  </si>
  <si>
    <t>PP.36 - PORTA EM FERRO PERFILADO COM TELA PARA ABRIGO DE GÁS</t>
  </si>
  <si>
    <t xml:space="preserve">COBERTURA </t>
  </si>
  <si>
    <t>ESTRUTURA DE COBERTURA METÁLICA</t>
  </si>
  <si>
    <t>07.04.101</t>
  </si>
  <si>
    <t>RUFO LISO DE ACO GALV NATURAL E=0,65MM CORTE ATE 400MM</t>
  </si>
  <si>
    <t>TELHAMENTO COM TELHA METÁLICA TERMOACÚSTICA E = 30 MM, COM ATÉ 2 ÁGUAS, INCLUSO IÇAMENTO. AF_07/2019</t>
  </si>
  <si>
    <t>CALHA EM CHAPA DE AÇO GALVANIZADO NÚMERO 24, DESENVOLVIMENTO DE 50 CM, INCLUSO TRANSPORTE VERTICAL. AF_07/2019</t>
  </si>
  <si>
    <t xml:space="preserve">COBERTURA DE VIDRO </t>
  </si>
  <si>
    <t>26.03.074</t>
  </si>
  <si>
    <t>Vidro laminado temperado incolor de 16 mm</t>
  </si>
  <si>
    <t>32.06.231</t>
  </si>
  <si>
    <t>Película de controle solar refletiva na cor prata, para aplicação em vidros</t>
  </si>
  <si>
    <t>FORNECIMENTO DE ESTRUTURA METÁLICA PARA COBERTURA</t>
  </si>
  <si>
    <t>Marquises de vidro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</si>
  <si>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</si>
  <si>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</si>
  <si>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</si>
  <si>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</si>
  <si>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</si>
  <si>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</si>
  <si>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</si>
  <si>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</si>
  <si>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46.01.080</t>
  </si>
  <si>
    <t>Tubo de PVC rígido soldável marrom, DN= 85 mm, (3´), inclusive conexões</t>
  </si>
  <si>
    <t>94793</t>
  </si>
  <si>
    <t>REGISTRO DE GAVETA BRUTO, LATÃO, ROSCÁVEL, 1 1/4", COM ACABAMENTO E CANOPLA CROMADOS - FORNECIMENTO E INSTALAÇÃO. AF_08/2021</t>
  </si>
  <si>
    <t>89987</t>
  </si>
  <si>
    <t>REGISTRO DE GAVETA BRUTO, LATÃO, ROSCÁVEL, 3/4", COM ACABAMENTO E CANOPLA CROMADOS - FORNECIMENTO E INSTALAÇÃO. AF_08/2021</t>
  </si>
  <si>
    <t>94498</t>
  </si>
  <si>
    <t>REGISTRO DE GAVETA BRUTO, LATÃO, ROSCÁVEL, 2" - FORNECIMENTO E INSTALAÇÃO. AF_08/2021</t>
  </si>
  <si>
    <t>89986</t>
  </si>
  <si>
    <t>REGISTRO DE GAVETA BRUTO, LATÃO, ROSCÁVEL, 1/2", COM ACABAMENTO E CANOPLA CROMADOS - FORNECIMENTO E INSTALAÇÃO. AF_08/2021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</si>
  <si>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</si>
  <si>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</si>
  <si>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</si>
  <si>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</si>
  <si>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47.02.110</t>
  </si>
  <si>
    <t>Registro de pressão em latão fundido cromado com canopla, DN= 3/4´ - linha especial</t>
  </si>
  <si>
    <t>47.04.050</t>
  </si>
  <si>
    <t>Válvula de descarga antivandalismo, DN= 1 1/2´</t>
  </si>
  <si>
    <t>HIDRÔMETRO DN 25 (¾ ), 5,0 M³/H FORNECIMENTO E INSTALAÇÃO. AF_11/2016</t>
  </si>
  <si>
    <t>CAIXA EM CONCRETO PRÉ-MOLDADO PARA ABRIGO DE HIDRÔMETRO COM DN 20 (½)  FORNECIMENTO E INSTALAÇÃO. AF_11/2016</t>
  </si>
  <si>
    <t>47.05.030</t>
  </si>
  <si>
    <t>Válvula de retenção horizontal em bronze, DN= 1 1/4´</t>
  </si>
  <si>
    <t>47.05.190</t>
  </si>
  <si>
    <t>Válvula de retenção de pé com crivo em bronze, DN= 1 1/2´</t>
  </si>
  <si>
    <t>48.05.020</t>
  </si>
  <si>
    <t>Torneira de boia, DN= 1´</t>
  </si>
  <si>
    <t>48.05.050</t>
  </si>
  <si>
    <t>Torneira de boia, DN= 2´</t>
  </si>
  <si>
    <t>46.07.070</t>
  </si>
  <si>
    <t>Tubo galvanizado DN= 2 1/2´, inclusive conexões</t>
  </si>
  <si>
    <t>46.07.080</t>
  </si>
  <si>
    <t>Tubo galvanizado DN= 3´, inclusive conexões</t>
  </si>
  <si>
    <t>47.01.070</t>
  </si>
  <si>
    <t>Registro de gaveta em latão fundido sem acabamento, DN= 2 1/2´</t>
  </si>
  <si>
    <t>47.01.080</t>
  </si>
  <si>
    <t>Registro de gaveta em latão fundido sem acabamento, DN= 3´</t>
  </si>
  <si>
    <t>103019</t>
  </si>
  <si>
    <t>REGISTRO OU VÁLVULA GLOBO ANGULAR EM LATÃO, PARA HIDRANTES EM INSTALAÇÃO PREDIAL DE INCÊNDIO, 45 GRAUS, 2 1/2" - FORNECIMENTO E INSTALAÇÃO. AF_08/2021</t>
  </si>
  <si>
    <t>100850</t>
  </si>
  <si>
    <t>RECALQUE DE PASSEIO COM UNIÃO ENGATE RÁPIDO - REGISTRO TIPO GLOBO 2 1/2"</t>
  </si>
  <si>
    <t>47.05.140</t>
  </si>
  <si>
    <t>Válvula de retenção vertical em bronze, DN= 2 1/2´</t>
  </si>
  <si>
    <t>47.05.150</t>
  </si>
  <si>
    <t>Válvula de retenção vertical em bronze, DN= 3´</t>
  </si>
  <si>
    <t>47.05.060</t>
  </si>
  <si>
    <t>Válvula de retenção horizontal em bronze, DN= 2 1/2´</t>
  </si>
  <si>
    <t>50.10.058</t>
  </si>
  <si>
    <t>Extintor manual de pó químico seco BC - capacidade de 4 kg</t>
  </si>
  <si>
    <t>50.10.060</t>
  </si>
  <si>
    <t>Extintor manual de pó químico seco BC - capacidade de 8 kg</t>
  </si>
  <si>
    <t>ACIONADOR LIGA-DESLIGA PARA BOMBA COM MARTELO QUEBRA VIDRO</t>
  </si>
  <si>
    <t>50.01.180</t>
  </si>
  <si>
    <t>Hidrante de coluna com duas saídas, 4´x 2 1/2´ - simples</t>
  </si>
  <si>
    <t>ABRIGO PARA HIDRANTE, 90X60X17CM, COM REGISTRO GLOBO ANGULAR 45 GRAUS 2 1/2", ADAPTADOR STORZ 2 1/2", MANGUEIRA DE INCÊNDIO 20M, REDUÇÃO 2 1/2" X 1 1/2" E ESGUICHO EM LATÃO 1 1/2" - FORNECIMENTO E INSTALAÇÃO. AF_10/2020</t>
  </si>
  <si>
    <t>97.02.210</t>
  </si>
  <si>
    <t>Placa de sinalização em PVC para ambientes</t>
  </si>
  <si>
    <t>POÇO DE INSPEÇÃO CIRCULAR PARA ESGOTO, EM ALVENARIA COM TIJOLOS CERÂMICOS MACIÇOS, DIÂMETRO INTERNO = 0,60 M, PROFUNDIDADE = 0,95 M, EXCLUINDO TAMPÃO. AF_12/2020_PA</t>
  </si>
  <si>
    <t>46.04.070</t>
  </si>
  <si>
    <t>Tubo de PVC rígido DEFoFo, DN= 200mm (DE= 222mm), inclusive conexões</t>
  </si>
  <si>
    <t>CUBA DE EMBUTIR OVAL EM LOUÇA BRANCA, 35 X 50CM OU EQUIVALENTE - FORNECIMENTO E INSTALAÇÃO. AF_01/2020</t>
  </si>
  <si>
    <t>44.02.062</t>
  </si>
  <si>
    <t>Tampo/bancada em granito, com frontão, espessura de 2 cm, acabamento polido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</si>
  <si>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</si>
  <si>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38.23.240</t>
  </si>
  <si>
    <t>Mão francesa simples, galvanizada a fogo, L= 500 mm</t>
  </si>
  <si>
    <t>SABONETEIRA DE PAREDE EM METAL CROMADO, INCLUSO FIXAÇÃO. AF_01/2020</t>
  </si>
  <si>
    <t>KIT DE ACESSORIOS PARA BANHEIRO EM METAL CROMADO, 5 PECAS, INCLUSO FIXAÇÃO. AF_01/2020</t>
  </si>
  <si>
    <t>30.01.061</t>
  </si>
  <si>
    <t>Barra de apoio lateral para lavatório, para pessoas com mobilidade reduzida, em tubo de aço inoxidável de 1.1/4", comprimento 25 a 30 cm</t>
  </si>
  <si>
    <t>BARRA DE APOIO RETA, EM ACO INOX POLIDO, COMPRIMENTO 90 CM,  FIXADA NA PAREDE - FORNECIMENTO E INSTALAÇÃO. AF_01/2020</t>
  </si>
  <si>
    <t>08.16.092</t>
  </si>
  <si>
    <t>BR-04 BARRA DE APOIO COM FIXAÇÃO LATERAL</t>
  </si>
  <si>
    <t>TORNEIRA CROMADA TUBO MÓVEL, DE PAREDE, 1/2 OU 3/4, PARA PIA DE COZINHA, PADRÃO MÉDIO - FORNECIMENTO E INSTALAÇÃO. AF_01/2020</t>
  </si>
  <si>
    <t>AR CONDICIONADO</t>
  </si>
  <si>
    <t>AR CONDICIONADO SPLIT INVERTER, HI-WALL (PAREDE), 12000 BTU/H, CICLO FRIO - FORNECIMENTO E INSTALAÇÃO. AF_11/2021_PE</t>
  </si>
  <si>
    <t>AR CONDICIONADO SPLIT INVERTER, HI-WALL (PAREDE), 18000 BTU/H, CICLO FRIO - FORNECIMENTO E INSTALAÇÃO. AF_11/2021_PE</t>
  </si>
  <si>
    <t>AR CONDICIONADO SPLIT INVERTER, HI-WALL (PAREDE), 24000 BTU/H, CICLO FRIO - FORNECIMENTO E INSTALAÇÃO. AF_11/2021_PE</t>
  </si>
  <si>
    <t>43.08.001</t>
  </si>
  <si>
    <t>Condensador para sistema VRF de ar condicionado, capacidade até 6 TR</t>
  </si>
  <si>
    <t>PP.50 - ALÇAPÃO EM FERRO PERFILADO COM CHAPA</t>
  </si>
  <si>
    <t>AR CONDICIONADO SPLIT INVERTER, HI-WALL (PAREDE), 9000 BTU/H, CICLO FRIO - FORNECIMENTO E INSTALAÇÃO. AF_11/2021_PE</t>
  </si>
  <si>
    <t>43.12.500</t>
  </si>
  <si>
    <t>Filtro de areia com carga de areia filtrante, vazão de 16,9 m³/h</t>
  </si>
  <si>
    <t>INFRAESTRUTURA PARA AR-CONDICIONADO</t>
  </si>
  <si>
    <t>61.10.574</t>
  </si>
  <si>
    <t>Grelha de retorno/exaustão com registro, tamanho: 0,03 m² a 0,06 m²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</si>
  <si>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</si>
  <si>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</si>
  <si>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</si>
  <si>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</si>
  <si>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39.21.070</t>
  </si>
  <si>
    <t>Cabo de cobre flexível de 25 mm², isolamento 0,6/1kV - isolação HEPR 90°C</t>
  </si>
  <si>
    <t>39.21.020</t>
  </si>
  <si>
    <t>Cabo de cobre flexível de 2,5 mm², isolamento 0,6/1kV - isolação HEPR 90°C</t>
  </si>
  <si>
    <t>39.24.173</t>
  </si>
  <si>
    <t>Cabo de cobre flexível de 4 x 4 mm², isolamento 500 V - isolação PP 70°C</t>
  </si>
  <si>
    <t>37.13.910</t>
  </si>
  <si>
    <t>Mini-disjuntor termomagnético, tripolar 400 V, corrente de 80 A até 125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</si>
  <si>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</si>
  <si>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</si>
  <si>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</si>
  <si>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</si>
  <si>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37.04.250</t>
  </si>
  <si>
    <t>Quadro de distribuição universal de sobrepor, para disjuntores 16 DIN / 12 Bolt-on - 150 A - sem componentes</t>
  </si>
  <si>
    <t>38.04.120</t>
  </si>
  <si>
    <t>Eletroduto galvanizado conforme NBR13057 -  2´ com acessórios</t>
  </si>
  <si>
    <t>38.04.040</t>
  </si>
  <si>
    <t>Eletroduto galvanizado conforme NBR13057 -  3/4´ com acessórios</t>
  </si>
  <si>
    <t>40.06.120</t>
  </si>
  <si>
    <t>Condulete metálico de 2´</t>
  </si>
  <si>
    <t>40.06.040</t>
  </si>
  <si>
    <t>Condulete metálico de 3/4´</t>
  </si>
  <si>
    <t>46.27.090</t>
  </si>
  <si>
    <t>Tubo de cobre flexível, espessura 1/32" - diâmetro 1/2", inclusive conexões</t>
  </si>
  <si>
    <t>46.27.060</t>
  </si>
  <si>
    <t>Tubo de cobre flexível, espessura 1/32" - diâmetro 1/4", inclusive conexões</t>
  </si>
  <si>
    <t>46.27.080</t>
  </si>
  <si>
    <t>Tubo de cobre flexível, espessura 1/32" - diâmetro 3/8", inclusive conexões</t>
  </si>
  <si>
    <t>46.27.100</t>
  </si>
  <si>
    <t>Tubo de cobre flexível, espessura 1/32" - diâmetro 5/8", inclusive conexões</t>
  </si>
  <si>
    <t>32.11.280</t>
  </si>
  <si>
    <t>Isolamento térmico em espuma elastomérica, espessura de 9 a 12 mm, para tubulação de 1/2´ (cobre)</t>
  </si>
  <si>
    <t>32.11.270</t>
  </si>
  <si>
    <t>Isolamento térmico em espuma elastomérica, espessura de 9 a 12 mm, para tubulação de 1/4´ (cobre)</t>
  </si>
  <si>
    <t>32.11.300</t>
  </si>
  <si>
    <t>Isolamento térmico em espuma elastomérica, espessura de 9 a 12 mm, para tubulação de 1´ (cobre)</t>
  </si>
  <si>
    <t>32.11.290</t>
  </si>
  <si>
    <t>Isolamento térmico em espuma elastomérica, espessura de 9 a 12 mm, para tubulação de 5/8´ (cobre) ou 1/4´ (ferro)</t>
  </si>
  <si>
    <t>43.20.140</t>
  </si>
  <si>
    <t>Bomba de remoção de condensados para condicionadores de ar</t>
  </si>
  <si>
    <t>43.20.130</t>
  </si>
  <si>
    <t>Caixa de passagem para condicionamento de ar tipo Split, com saída de dreno único na vertical - 39 x 22 x 6 cm</t>
  </si>
  <si>
    <t>38.23.330</t>
  </si>
  <si>
    <t>Mão francesa dupla, galvanizada a fogo, L= 500 mm</t>
  </si>
  <si>
    <t>90628</t>
  </si>
  <si>
    <t>CHAVE SECCIONADORA TRIPOLAR, ABERTURA SOB CARGA, COM FUSÍVEIS NH1 - 250A/500V</t>
  </si>
  <si>
    <t>37.13.630</t>
  </si>
  <si>
    <t>Disjuntor termomagnético, bipolar 220/380 V, corrente de 10 A até 50 A</t>
  </si>
  <si>
    <t>37.13.650</t>
  </si>
  <si>
    <t>Disjuntor termomagnético, tripolar 220/380 V, corrente de 10 A até 50 A</t>
  </si>
  <si>
    <t>39.03.174</t>
  </si>
  <si>
    <t>Cabo de cobre de 4 mm², isolamento 0,6/1 kV - isolação em PVC 70°C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</si>
  <si>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</si>
  <si>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</si>
  <si>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</si>
  <si>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</si>
  <si>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39.21.060</t>
  </si>
  <si>
    <t>Cabo de cobre flexível de 16 mm², isolamento 0,6/1kV - isolação HEPR 90°C</t>
  </si>
  <si>
    <t>39.21.080</t>
  </si>
  <si>
    <t>Cabo de cobre flexível de 35 mm², isolamento 0,6/1kV - isolação HEPR 90°C</t>
  </si>
  <si>
    <t>38.07.300</t>
  </si>
  <si>
    <t>Perfilado perfurado 38 x 38 mm em chapa 14 pré-zincada, com acessórios</t>
  </si>
  <si>
    <t>38.21.920</t>
  </si>
  <si>
    <t>Eletrocalha perfurada galvanizada a fogo, 100 x 50 mm, com acessórios</t>
  </si>
  <si>
    <t>38.21.940</t>
  </si>
  <si>
    <t>Eletrocalha perfurada galvanizada a fogo, 200 x 50 mm,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</si>
  <si>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</si>
  <si>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</si>
  <si>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</si>
  <si>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</si>
  <si>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</si>
  <si>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</si>
  <si>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</si>
  <si>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</si>
  <si>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</si>
  <si>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</si>
  <si>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</si>
  <si>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</si>
  <si>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</si>
  <si>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</si>
  <si>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37.13.600</t>
  </si>
  <si>
    <t>Disjuntor termomagnético, unipolar 127/220 V, corrente de 10 A até 30 A</t>
  </si>
  <si>
    <t>40.02.040</t>
  </si>
  <si>
    <t>Caixa de passagem em chapa, com tampa parafusada, 150 x 150 x 80 mm</t>
  </si>
  <si>
    <t>42.05.190</t>
  </si>
  <si>
    <t>Haste de aterramento de 3/4´ x 3 m</t>
  </si>
  <si>
    <t>TOMADA DE REDE RJ45 - FORNECIMENTO E INSTALAÇÃO. AF_11/2019</t>
  </si>
  <si>
    <t>42.01.098</t>
  </si>
  <si>
    <t>Captor tipo terminal aéreo, h= 600 mm, diâmetro de 3/8´ galvanizado a fogo</t>
  </si>
  <si>
    <t>41.14.560</t>
  </si>
  <si>
    <t>Luminária retangular de embutir tipo calha aberta com aletas parabólicas para 2 lâmpadas fluorescentes tubulares de 28 W/54 W</t>
  </si>
  <si>
    <t>41.02.562</t>
  </si>
  <si>
    <t>Lâmpada LED tubular T8 com base G13, de 3400 até 4000 Im - 36 a 40 W</t>
  </si>
  <si>
    <t>41.14.210</t>
  </si>
  <si>
    <t>Luminária quadrada de embutir tipo calha aberta com aletas planas, para 2 lâmpadas fluorescentes compactas de 18 W/26 W</t>
  </si>
  <si>
    <t>LÂMPADA TUBULAR LED DE 18/20 W, BASE G13 - FORNECIMENTO E INSTALAÇÃO. AF_02/2020_PS</t>
  </si>
  <si>
    <t>30.06.061</t>
  </si>
  <si>
    <t>Sistema de alarme PNE com indicador audiovisual, para pessoas com mobilidade reduzida ou cadeirante</t>
  </si>
  <si>
    <t>50.05.160</t>
  </si>
  <si>
    <t>Módulo para adaptação de luminária de emergência, autonomia 90 minutos para lâmpada fluorescente de 32 W</t>
  </si>
  <si>
    <t>09.08.087</t>
  </si>
  <si>
    <t>SIRENE PARA ALARME DE EMERGENCIA- ELETRODUTO DE PVC</t>
  </si>
  <si>
    <t>CENTRAL DE ALARME DE INCÊNDIO ATÉ 24 LAÇOS</t>
  </si>
  <si>
    <t>09.85.083</t>
  </si>
  <si>
    <t>MOTOR PARA BOMBA DE RECALQUE DE 2 HP - 220 V TRIFASICO</t>
  </si>
  <si>
    <t>39.26.070</t>
  </si>
  <si>
    <t>Cabo de cobre flexível de 25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</si>
  <si>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</si>
  <si>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</si>
  <si>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</si>
  <si>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</si>
  <si>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01.03</t>
  </si>
  <si>
    <t>01.03.01</t>
  </si>
  <si>
    <t>01.03.02</t>
  </si>
  <si>
    <t>01.03.03</t>
  </si>
  <si>
    <t>01.03.04</t>
  </si>
  <si>
    <t>01.03.05</t>
  </si>
  <si>
    <t>01.04</t>
  </si>
  <si>
    <t>01.04.01</t>
  </si>
  <si>
    <t>01.04.02</t>
  </si>
  <si>
    <t>01.04.03</t>
  </si>
  <si>
    <t>01.04.04</t>
  </si>
  <si>
    <t>05.01.04</t>
  </si>
  <si>
    <t>05.01.05</t>
  </si>
  <si>
    <t>05.01.06</t>
  </si>
  <si>
    <t>05.01.07</t>
  </si>
  <si>
    <t>05.01.08</t>
  </si>
  <si>
    <t>06.02.04</t>
  </si>
  <si>
    <t>07.03.01</t>
  </si>
  <si>
    <t>07.03.02</t>
  </si>
  <si>
    <t>08.03.19</t>
  </si>
  <si>
    <t>08.03.20</t>
  </si>
  <si>
    <t>08.03.21</t>
  </si>
  <si>
    <t>08.03.22</t>
  </si>
  <si>
    <t>08.07.08</t>
  </si>
  <si>
    <t>08.07.09</t>
  </si>
  <si>
    <t>09.02.08</t>
  </si>
  <si>
    <t>09.02.09</t>
  </si>
  <si>
    <t>09.02.10</t>
  </si>
  <si>
    <t>09.02.11</t>
  </si>
  <si>
    <t>09.02.12</t>
  </si>
  <si>
    <t>09.02.13</t>
  </si>
  <si>
    <t>09.02.14</t>
  </si>
  <si>
    <t>09.02.15</t>
  </si>
  <si>
    <t>09.02.16</t>
  </si>
  <si>
    <t>09.02.17</t>
  </si>
  <si>
    <t>09.02.18</t>
  </si>
  <si>
    <t>09.02.19</t>
  </si>
  <si>
    <t>09.02.20</t>
  </si>
  <si>
    <t>09.02.21</t>
  </si>
  <si>
    <t>09.02.22</t>
  </si>
  <si>
    <t>09.02.23</t>
  </si>
  <si>
    <t>09.02.24</t>
  </si>
  <si>
    <t>09.02.25</t>
  </si>
  <si>
    <t>09.02.26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</si>
  <si>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</si>
  <si>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</si>
  <si>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</si>
  <si>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</si>
  <si>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</si>
  <si>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</si>
  <si>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</si>
  <si>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</si>
  <si>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</si>
  <si>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</si>
  <si>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</si>
  <si>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</si>
  <si>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</si>
  <si>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</si>
  <si>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</si>
  <si>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</si>
  <si>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</si>
  <si>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</si>
  <si>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</si>
  <si>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</si>
  <si>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</si>
  <si>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</si>
  <si>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</si>
  <si>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</si>
  <si>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</si>
  <si>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</si>
  <si>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</si>
  <si>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</si>
  <si>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</si>
  <si>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</si>
  <si>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</si>
  <si>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</si>
  <si>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</si>
  <si>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</si>
  <si>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</si>
  <si>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</si>
  <si>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</si>
  <si>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</si>
  <si>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</si>
  <si>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</si>
  <si>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</si>
  <si>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>10.01.44</t>
  </si>
  <si>
    <t>10.01.45</t>
  </si>
  <si>
    <t>10.01.46</t>
  </si>
  <si>
    <t>10.01.47</t>
  </si>
  <si>
    <t>10.01.48</t>
  </si>
  <si>
    <t>10.01.49</t>
  </si>
  <si>
    <t>10.01.50</t>
  </si>
  <si>
    <t>10.01.51</t>
  </si>
  <si>
    <t>10.01.52</t>
  </si>
  <si>
    <t>10.01.53</t>
  </si>
  <si>
    <t>10.01.54</t>
  </si>
  <si>
    <t>10.01.55</t>
  </si>
  <si>
    <t>10.01.56</t>
  </si>
  <si>
    <t>10.01.57</t>
  </si>
  <si>
    <t>10.01.58</t>
  </si>
  <si>
    <t>10.01.59</t>
  </si>
  <si>
    <t>10.01.60</t>
  </si>
  <si>
    <t>10.01.61</t>
  </si>
  <si>
    <t>10.01.62</t>
  </si>
  <si>
    <t>10.01.63</t>
  </si>
  <si>
    <t>10.01.64</t>
  </si>
  <si>
    <t>10.01.65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</si>
  <si>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</si>
  <si>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</si>
  <si>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</si>
  <si>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</si>
  <si>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</si>
  <si>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</si>
  <si>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</si>
  <si>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</si>
  <si>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07.03</t>
  </si>
  <si>
    <t>11.18.060</t>
  </si>
  <si>
    <t>Lona plástica</t>
  </si>
  <si>
    <t>17.02.020</t>
  </si>
  <si>
    <t>Chapisco</t>
  </si>
  <si>
    <t>17.02.120</t>
  </si>
  <si>
    <t>Emboço comum</t>
  </si>
  <si>
    <t>17.02.220</t>
  </si>
  <si>
    <t>Reboco</t>
  </si>
  <si>
    <t>REVESTIMENTO DE PAREDES INTERNAS E EXTERNAS</t>
  </si>
  <si>
    <t>19.01.064</t>
  </si>
  <si>
    <t>Peitoril e/ou soleira em granito, espessura de 2 cm e largura de 21 cm até 30 cm, acabamento polido</t>
  </si>
  <si>
    <t>21.02.271</t>
  </si>
  <si>
    <t>Revestimento vinílico em manta heterogênea, espessura de 2 mm, com impermeabilizante acrílico</t>
  </si>
  <si>
    <t>15.02.019</t>
  </si>
  <si>
    <t>ESMALTE</t>
  </si>
  <si>
    <t>ESQUADRIAS - CORRIMÃO E GUARDA CORPOS</t>
  </si>
  <si>
    <t>APLICAÇÃO DE FUNDO SELADOR ACRÍLICO EM PAREDES, UMA DEMÃO. AF_06/2014</t>
  </si>
  <si>
    <t>TEXTURA ACRÍLICA, APLICAÇÃO MANUAL EM PAREDE, UMA DEMÃO. AF_09/2016</t>
  </si>
  <si>
    <t>PISO - RAMPAS</t>
  </si>
  <si>
    <t>70.02.010</t>
  </si>
  <si>
    <t>Sinalização horizontal com tinta vinílica ou acrílica</t>
  </si>
  <si>
    <t>CALÇADA</t>
  </si>
  <si>
    <t>20210</t>
  </si>
  <si>
    <t>103946</t>
  </si>
  <si>
    <t>PLANTIO DE GRAMA ESMERALDA OU SÃO CARLOS OU CURITIBANA, EM PLACAS. AF_05/2022</t>
  </si>
  <si>
    <t>33.02.080</t>
  </si>
  <si>
    <t>Massa corrida à base de resina acrílica</t>
  </si>
  <si>
    <t>33.10.060</t>
  </si>
  <si>
    <t>Epóxi em massa, inclusive preparo</t>
  </si>
  <si>
    <t>55.01.020</t>
  </si>
  <si>
    <t>Limpeza final da obra</t>
  </si>
  <si>
    <t>PASSEIO EM CONCRETO</t>
  </si>
  <si>
    <t>11.01.100</t>
  </si>
  <si>
    <t>Concreto usinado, fck = 20 MPa</t>
  </si>
  <si>
    <t>11.16.020</t>
  </si>
  <si>
    <t>Lançamento, espalhamento e adensamento de concreto ou massa em lastro e/ou enchimento</t>
  </si>
  <si>
    <t>66.02.239</t>
  </si>
  <si>
    <t>Sistema eletrônico de automatização de portão deslizante, para esforços até 800 kg</t>
  </si>
  <si>
    <t>88253</t>
  </si>
  <si>
    <t>Projeto executivo de estrutura em formato A1 (Fundação)</t>
  </si>
  <si>
    <t>Projeto executivo de arquitetura em formato A1 (caixilhos, pele de vidro e ACM)</t>
  </si>
  <si>
    <t>10.03</t>
  </si>
  <si>
    <t>10.03.01</t>
  </si>
  <si>
    <t>10.03.02</t>
  </si>
  <si>
    <t>10.03.03</t>
  </si>
  <si>
    <t>10.03.04</t>
  </si>
  <si>
    <t>10.03.05</t>
  </si>
  <si>
    <t>10.03.06</t>
  </si>
  <si>
    <t>10.03.07</t>
  </si>
  <si>
    <t>10.03.08</t>
  </si>
  <si>
    <t>10.03.09</t>
  </si>
  <si>
    <t>10.03.10</t>
  </si>
  <si>
    <t>10.03.11</t>
  </si>
  <si>
    <t>10.03.12</t>
  </si>
  <si>
    <t>10.03.13</t>
  </si>
  <si>
    <t>10.03.14</t>
  </si>
  <si>
    <t>10.03.15</t>
  </si>
  <si>
    <t>10.03.16</t>
  </si>
  <si>
    <t>10.03.17</t>
  </si>
  <si>
    <t>10.03.18</t>
  </si>
  <si>
    <t>10.03.19</t>
  </si>
  <si>
    <t>10.03.20</t>
  </si>
  <si>
    <t>10.03.21</t>
  </si>
  <si>
    <t>10.03.22</t>
  </si>
  <si>
    <t>10.03.23</t>
  </si>
  <si>
    <t>10.03.24</t>
  </si>
  <si>
    <t>10.03.25</t>
  </si>
  <si>
    <t>10.03.26</t>
  </si>
  <si>
    <t>10.03.27</t>
  </si>
  <si>
    <t>10.03.28</t>
  </si>
  <si>
    <t>10.03.29</t>
  </si>
  <si>
    <t>10.03.30</t>
  </si>
  <si>
    <t>10.03.31</t>
  </si>
  <si>
    <t>10.03.32</t>
  </si>
  <si>
    <t>10.03.33</t>
  </si>
  <si>
    <t>10.03.34</t>
  </si>
  <si>
    <t>10.03.35</t>
  </si>
  <si>
    <t>10.03.36</t>
  </si>
  <si>
    <t>10.03.37</t>
  </si>
  <si>
    <t>10.03.38</t>
  </si>
  <si>
    <t>10.03.39</t>
  </si>
  <si>
    <t>10.03.40</t>
  </si>
  <si>
    <t>10.03.41</t>
  </si>
  <si>
    <t>10.03.42</t>
  </si>
  <si>
    <t>10.03.43</t>
  </si>
  <si>
    <t>10.03.44</t>
  </si>
  <si>
    <t>10.03.45</t>
  </si>
  <si>
    <t>10.03.46</t>
  </si>
  <si>
    <t>10.03.47</t>
  </si>
  <si>
    <t>10.03.48</t>
  </si>
  <si>
    <t>10.03.49</t>
  </si>
  <si>
    <t>10.03.50</t>
  </si>
  <si>
    <t>10.03.51</t>
  </si>
  <si>
    <t>10.03.52</t>
  </si>
  <si>
    <t>12.02.04</t>
  </si>
  <si>
    <t>13.02.02</t>
  </si>
  <si>
    <t>13.02.03</t>
  </si>
  <si>
    <t>13.03.06</t>
  </si>
  <si>
    <t>13.03.07</t>
  </si>
  <si>
    <t>13.03.08</t>
  </si>
  <si>
    <t>14.02</t>
  </si>
  <si>
    <t>14.02.01</t>
  </si>
  <si>
    <t>14.03</t>
  </si>
  <si>
    <t>14.03.01</t>
  </si>
  <si>
    <t>14.03.02</t>
  </si>
  <si>
    <t>14.03.03</t>
  </si>
  <si>
    <t>14.03.04</t>
  </si>
  <si>
    <t>14.04</t>
  </si>
  <si>
    <t>14.04.01</t>
  </si>
  <si>
    <t>14.04.02</t>
  </si>
  <si>
    <t>14.05</t>
  </si>
  <si>
    <t>14.05.01</t>
  </si>
  <si>
    <t>14.06</t>
  </si>
  <si>
    <t>14.06.01</t>
  </si>
  <si>
    <t>14.06.02</t>
  </si>
  <si>
    <t>16.01</t>
  </si>
  <si>
    <t>16.01.01</t>
  </si>
  <si>
    <t>16.01.02</t>
  </si>
  <si>
    <t>16.02</t>
  </si>
  <si>
    <t>16.02.01</t>
  </si>
  <si>
    <t>16.02.02</t>
  </si>
  <si>
    <t>16.02.03</t>
  </si>
  <si>
    <t>16.02.04</t>
  </si>
  <si>
    <t>16.02.05</t>
  </si>
  <si>
    <t>16.02.06</t>
  </si>
  <si>
    <t>16.02.07</t>
  </si>
  <si>
    <t>16.02.08</t>
  </si>
  <si>
    <t>16.03</t>
  </si>
  <si>
    <t>16.03.01</t>
  </si>
  <si>
    <t>16.03.02</t>
  </si>
  <si>
    <t>16.04</t>
  </si>
  <si>
    <t>16.04.01</t>
  </si>
  <si>
    <t>16.04.02</t>
  </si>
  <si>
    <t>16.04.03</t>
  </si>
  <si>
    <t>16.05</t>
  </si>
  <si>
    <t>16.05.01</t>
  </si>
  <si>
    <t>16.06</t>
  </si>
  <si>
    <t>16.06.01</t>
  </si>
  <si>
    <t>16.06.02</t>
  </si>
  <si>
    <t>16.06.03</t>
  </si>
  <si>
    <t/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</si>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</sst>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"/>
    <numFmt numFmtId="166" formatCode="_(&quot;R$ &quot;* #,##0.00_);_(&quot;R$ &quot;* \(#,##0.00\);_(&quot;R$ &quot;* \-??_);_(@_)"/>
    <numFmt numFmtId="167" formatCode="&quot;R$&quot;\ #,##0.00"/>
    <numFmt numFmtId="168" formatCode="00"/>
    <numFmt numFmtId="169" formatCode="&quot;MÊS&quot;\ ##"/>
    <numFmt numFmtId="170" formatCode="_-* #,##0.00_-;\-* #,##0.00_-;_-* &quot;-&quot;??_-;_-@"/>
    <numFmt numFmtId="171" formatCode="_(* #,##0.00_);_(* \(#,##0.00\);_(* &quot;-&quot;??_);_(@_)"/>
    <numFmt numFmtId="172" formatCode="##,##0.00\ &quot;m2&quot;"/>
    <numFmt numFmtId="173" formatCode="&quot;R$ &quot;#,##0.00\ &quot;/ m2&quot;"/>
    <numFmt numFmtId="174" formatCode="&quot;R$ &quot;\ #,##0.00\ &quot;/&quot;\ &quot;m2&quot;"/>
    <numFmt numFmtId="175" formatCode="&quot;R$ &quot;#,##0.00"/>
    <numFmt numFmtId="176" formatCode="&quot; R$ &quot;#,##0.00\ &quot;/ m2&quot;"/>
    <numFmt numFmtId="177" formatCode="&quot; R$ &quot;* #,##0.00\ &quot;/ m2&quot;"/>
    <numFmt numFmtId="178" formatCode="_-&quot;R$ &quot;* #,##0.00_-;&quot;-R$ &quot;* #,##0.00_-;_-&quot;R$ &quot;* \-??_-;_-@_-"/>
  </numFmts>
  <fonts count="6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sz val="15"/>
      <color theme="1"/>
      <name val="Arial"/>
      <family val="2"/>
    </font>
    <font>
      <b/>
      <sz val="15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4"/>
      <color theme="2"/>
      <name val="Arial"/>
      <family val="2"/>
    </font>
    <font>
      <sz val="14"/>
      <color theme="2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hadow/>
      <sz val="16"/>
      <name val="Arial"/>
      <family val="2"/>
    </font>
    <font>
      <shadow/>
      <sz val="16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name val="Arial"/>
      <family val="2"/>
    </font>
    <font>
      <sz val="12"/>
      <color rgb="FF000000"/>
      <name val="Arial"/>
      <family val="2"/>
    </font>
    <font>
      <b/>
      <sz val="11.5"/>
      <name val="Arial"/>
      <family val="2"/>
    </font>
    <font>
      <b/>
      <sz val="36"/>
      <name val="Arial"/>
      <family val="2"/>
    </font>
    <font>
      <b/>
      <shadow/>
      <sz val="22"/>
      <name val="Arial"/>
      <family val="2"/>
    </font>
    <font>
      <sz val="10"/>
      <color rgb="FF000000"/>
      <name val="Arial"/>
      <family val="2"/>
    </font>
    <font>
      <b/>
      <shadow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C6D9F0"/>
        <bgColor rgb="FFC6D9F0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rgb="FF0F243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F243E"/>
      </patternFill>
    </fill>
  </fills>
  <borders count="22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rgb="FF000000"/>
      </left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hair">
        <color rgb="FF000000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rgb="FF000000"/>
      </bottom>
      <diagonal/>
    </border>
  </borders>
  <cellStyleXfs count="27">
    <xf numFmtId="0" fontId="0" fillId="0" borderId="0"/>
    <xf numFmtId="0" fontId="20" fillId="0" borderId="5"/>
    <xf numFmtId="43" fontId="20" fillId="0" borderId="5" applyFont="0" applyFill="0" applyBorder="0" applyAlignment="0" applyProtection="0"/>
    <xf numFmtId="0" fontId="2" fillId="0" borderId="5"/>
    <xf numFmtId="0" fontId="23" fillId="0" borderId="5"/>
    <xf numFmtId="171" fontId="23" fillId="0" borderId="5" applyFont="0" applyFill="0" applyBorder="0" applyAlignment="0" applyProtection="0"/>
    <xf numFmtId="43" fontId="2" fillId="0" borderId="5" applyFont="0" applyFill="0" applyBorder="0" applyAlignment="0" applyProtection="0"/>
    <xf numFmtId="0" fontId="25" fillId="0" borderId="5"/>
    <xf numFmtId="0" fontId="26" fillId="0" borderId="5"/>
    <xf numFmtId="0" fontId="7" fillId="0" borderId="5"/>
    <xf numFmtId="0" fontId="28" fillId="0" borderId="5"/>
    <xf numFmtId="171" fontId="28" fillId="0" borderId="5" applyFont="0" applyFill="0" applyBorder="0" applyAlignment="0" applyProtection="0"/>
    <xf numFmtId="9" fontId="28" fillId="0" borderId="5" applyFont="0" applyFill="0" applyBorder="0" applyAlignment="0" applyProtection="0"/>
    <xf numFmtId="0" fontId="33" fillId="0" borderId="5"/>
    <xf numFmtId="0" fontId="1" fillId="0" borderId="5"/>
    <xf numFmtId="43" fontId="1" fillId="0" borderId="5" applyFont="0" applyFill="0" applyBorder="0" applyAlignment="0" applyProtection="0"/>
    <xf numFmtId="0" fontId="7" fillId="0" borderId="5"/>
    <xf numFmtId="171" fontId="7" fillId="0" borderId="5" applyFont="0" applyFill="0" applyBorder="0" applyAlignment="0" applyProtection="0"/>
    <xf numFmtId="9" fontId="7" fillId="0" borderId="5" applyFont="0" applyFill="0" applyBorder="0" applyAlignment="0" applyProtection="0"/>
    <xf numFmtId="44" fontId="34" fillId="0" borderId="0" applyFont="0" applyFill="0" applyBorder="0" applyAlignment="0" applyProtection="0"/>
    <xf numFmtId="0" fontId="7" fillId="0" borderId="5"/>
    <xf numFmtId="0" fontId="31" fillId="0" borderId="5"/>
    <xf numFmtId="9" fontId="58" fillId="0" borderId="0" applyFont="0" applyFill="0" applyBorder="0" applyAlignment="0" applyProtection="0"/>
    <xf numFmtId="0" fontId="7" fillId="0" borderId="5"/>
    <xf numFmtId="166" fontId="7" fillId="0" borderId="5"/>
    <xf numFmtId="0" fontId="7" fillId="0" borderId="5" applyBorder="0"/>
    <xf numFmtId="171" fontId="7" fillId="0" borderId="5" applyFill="0" applyBorder="0" applyAlignment="0" applyProtection="0"/>
  </cellStyleXfs>
  <cellXfs count="723">
    <xf numFmtId="0" fontId="0" fillId="0" borderId="0" xfId="0"/>
    <xf numFmtId="0" fontId="39" fillId="0" borderId="5" xfId="2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58" xfId="0" applyFont="1" applyBorder="1" applyAlignment="1" applyProtection="1">
      <alignment vertical="center" wrapText="1"/>
      <protection locked="0"/>
    </xf>
    <xf numFmtId="0" fontId="0" fillId="0" borderId="61" xfId="20" applyFont="1" applyBorder="1" applyAlignment="1" applyProtection="1">
      <alignment horizontal="center" vertical="center"/>
      <protection locked="0"/>
    </xf>
    <xf numFmtId="0" fontId="0" fillId="0" borderId="61" xfId="20" applyFont="1" applyBorder="1" applyAlignment="1" applyProtection="1">
      <alignment vertical="center"/>
      <protection locked="0"/>
    </xf>
    <xf numFmtId="0" fontId="0" fillId="0" borderId="63" xfId="20" applyFont="1" applyBorder="1" applyAlignment="1" applyProtection="1">
      <alignment vertical="center"/>
      <protection locked="0"/>
    </xf>
    <xf numFmtId="0" fontId="0" fillId="0" borderId="64" xfId="20" applyFont="1" applyBorder="1" applyAlignment="1" applyProtection="1">
      <alignment vertical="center"/>
      <protection locked="0"/>
    </xf>
    <xf numFmtId="0" fontId="38" fillId="0" borderId="5" xfId="20" applyFont="1" applyAlignment="1" applyProtection="1">
      <alignment horizontal="center" vertical="center" wrapText="1"/>
      <protection locked="0"/>
    </xf>
    <xf numFmtId="0" fontId="38" fillId="0" borderId="5" xfId="20" applyFont="1" applyAlignment="1" applyProtection="1">
      <alignment vertical="center"/>
      <protection locked="0"/>
    </xf>
    <xf numFmtId="4" fontId="27" fillId="0" borderId="5" xfId="20" applyNumberFormat="1" applyFont="1" applyAlignment="1" applyProtection="1">
      <alignment horizontal="center" vertical="center" wrapText="1"/>
      <protection locked="0"/>
    </xf>
    <xf numFmtId="0" fontId="27" fillId="0" borderId="5" xfId="2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40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165" fontId="24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38" fillId="0" borderId="61" xfId="20" applyFont="1" applyBorder="1" applyAlignment="1" applyProtection="1">
      <alignment vertical="center" wrapText="1"/>
      <protection hidden="1"/>
    </xf>
    <xf numFmtId="0" fontId="38" fillId="0" borderId="5" xfId="20" applyFont="1" applyAlignment="1" applyProtection="1">
      <alignment horizontal="center" vertical="center" wrapText="1"/>
      <protection hidden="1"/>
    </xf>
    <xf numFmtId="0" fontId="38" fillId="0" borderId="61" xfId="20" applyFont="1" applyBorder="1" applyAlignment="1" applyProtection="1">
      <alignment horizontal="left" vertical="center"/>
      <protection hidden="1"/>
    </xf>
    <xf numFmtId="0" fontId="27" fillId="0" borderId="5" xfId="20" applyFont="1" applyAlignment="1" applyProtection="1">
      <alignment horizontal="left" vertical="center" wrapText="1"/>
      <protection hidden="1"/>
    </xf>
    <xf numFmtId="0" fontId="38" fillId="0" borderId="61" xfId="20" applyFont="1" applyBorder="1" applyAlignment="1" applyProtection="1">
      <alignment vertical="center"/>
      <protection hidden="1"/>
    </xf>
    <xf numFmtId="0" fontId="38" fillId="0" borderId="5" xfId="20" applyFont="1" applyAlignment="1" applyProtection="1">
      <alignment vertical="center"/>
      <protection hidden="1"/>
    </xf>
    <xf numFmtId="166" fontId="38" fillId="0" borderId="62" xfId="20" applyNumberFormat="1" applyFont="1" applyBorder="1" applyAlignment="1" applyProtection="1">
      <alignment horizontal="center" vertical="center" wrapText="1"/>
      <protection hidden="1"/>
    </xf>
    <xf numFmtId="0" fontId="27" fillId="0" borderId="5" xfId="20" applyFont="1" applyAlignment="1" applyProtection="1">
      <alignment vertical="center"/>
      <protection hidden="1"/>
    </xf>
    <xf numFmtId="4" fontId="27" fillId="0" borderId="5" xfId="20" applyNumberFormat="1" applyFont="1" applyAlignment="1" applyProtection="1">
      <alignment horizontal="center" vertical="center" wrapText="1"/>
      <protection hidden="1"/>
    </xf>
    <xf numFmtId="0" fontId="27" fillId="0" borderId="5" xfId="20" applyFont="1" applyAlignment="1" applyProtection="1">
      <alignment horizontal="center" vertical="center" wrapText="1"/>
      <protection hidden="1"/>
    </xf>
    <xf numFmtId="167" fontId="38" fillId="0" borderId="5" xfId="20" applyNumberFormat="1" applyFont="1" applyAlignment="1" applyProtection="1">
      <alignment horizontal="center" vertical="center" wrapText="1"/>
      <protection hidden="1"/>
    </xf>
    <xf numFmtId="44" fontId="38" fillId="0" borderId="62" xfId="19" applyFont="1" applyFill="1" applyBorder="1" applyAlignment="1" applyProtection="1">
      <alignment horizontal="center" vertical="center" wrapText="1"/>
      <protection hidden="1"/>
    </xf>
    <xf numFmtId="0" fontId="38" fillId="0" borderId="61" xfId="20" applyFont="1" applyBorder="1" applyAlignment="1" applyProtection="1">
      <alignment horizontal="left" vertical="center" wrapText="1"/>
      <protection hidden="1"/>
    </xf>
    <xf numFmtId="166" fontId="38" fillId="0" borderId="5" xfId="20" applyNumberFormat="1" applyFont="1" applyAlignment="1" applyProtection="1">
      <alignment horizontal="center" vertical="center" wrapText="1"/>
      <protection hidden="1"/>
    </xf>
    <xf numFmtId="4" fontId="38" fillId="0" borderId="62" xfId="20" applyNumberFormat="1" applyFont="1" applyBorder="1" applyAlignment="1" applyProtection="1">
      <alignment horizontal="center" vertical="center" wrapText="1"/>
      <protection hidden="1"/>
    </xf>
    <xf numFmtId="0" fontId="38" fillId="0" borderId="63" xfId="20" applyFont="1" applyBorder="1" applyAlignment="1" applyProtection="1">
      <alignment vertical="center"/>
      <protection hidden="1"/>
    </xf>
    <xf numFmtId="0" fontId="39" fillId="0" borderId="64" xfId="20" applyFont="1" applyBorder="1" applyAlignment="1" applyProtection="1">
      <alignment vertical="center"/>
      <protection hidden="1"/>
    </xf>
    <xf numFmtId="0" fontId="27" fillId="0" borderId="64" xfId="20" applyFont="1" applyBorder="1" applyAlignment="1" applyProtection="1">
      <alignment vertical="center"/>
      <protection hidden="1"/>
    </xf>
    <xf numFmtId="0" fontId="39" fillId="0" borderId="65" xfId="20" applyFont="1" applyBorder="1" applyAlignment="1" applyProtection="1">
      <alignment vertical="center"/>
      <protection hidden="1"/>
    </xf>
    <xf numFmtId="168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left" vertical="center" wrapText="1"/>
      <protection hidden="1"/>
    </xf>
    <xf numFmtId="10" fontId="2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left" vertical="center" wrapText="1"/>
      <protection hidden="1"/>
    </xf>
    <xf numFmtId="10" fontId="29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7" borderId="19" xfId="0" applyNumberFormat="1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left" vertical="center" wrapText="1"/>
      <protection hidden="1"/>
    </xf>
    <xf numFmtId="4" fontId="3" fillId="7" borderId="20" xfId="0" applyNumberFormat="1" applyFont="1" applyFill="1" applyBorder="1" applyAlignment="1" applyProtection="1">
      <alignment horizontal="center" vertical="center"/>
      <protection hidden="1"/>
    </xf>
    <xf numFmtId="10" fontId="24" fillId="7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10" fontId="24" fillId="7" borderId="24" xfId="0" applyNumberFormat="1" applyFont="1" applyFill="1" applyBorder="1" applyAlignment="1" applyProtection="1">
      <alignment horizontal="center" vertical="center"/>
      <protection hidden="1"/>
    </xf>
    <xf numFmtId="0" fontId="3" fillId="7" borderId="25" xfId="0" applyFont="1" applyFill="1" applyBorder="1" applyAlignment="1" applyProtection="1">
      <alignment horizontal="left" vertical="center" wrapText="1"/>
      <protection hidden="1"/>
    </xf>
    <xf numFmtId="49" fontId="3" fillId="7" borderId="23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left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4" fontId="3" fillId="0" borderId="20" xfId="0" applyNumberFormat="1" applyFont="1" applyBorder="1" applyAlignment="1" applyProtection="1">
      <alignment horizontal="center" vertical="center"/>
      <protection hidden="1"/>
    </xf>
    <xf numFmtId="10" fontId="24" fillId="0" borderId="21" xfId="0" applyNumberFormat="1" applyFont="1" applyBorder="1" applyAlignment="1" applyProtection="1">
      <alignment horizontal="center" vertical="center"/>
      <protection hidden="1"/>
    </xf>
    <xf numFmtId="10" fontId="24" fillId="0" borderId="24" xfId="0" applyNumberFormat="1" applyFont="1" applyBorder="1" applyAlignment="1" applyProtection="1">
      <alignment horizontal="center" vertical="center"/>
      <protection hidden="1"/>
    </xf>
    <xf numFmtId="4" fontId="3" fillId="0" borderId="23" xfId="0" applyNumberFormat="1" applyFont="1" applyBorder="1" applyAlignment="1" applyProtection="1">
      <alignment horizontal="center" vertical="center"/>
      <protection hidden="1"/>
    </xf>
    <xf numFmtId="4" fontId="3" fillId="7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Border="1" applyAlignment="1" applyProtection="1">
      <alignment horizontal="center" vertical="center"/>
      <protection hidden="1"/>
    </xf>
    <xf numFmtId="10" fontId="24" fillId="0" borderId="27" xfId="0" applyNumberFormat="1" applyFont="1" applyBorder="1" applyAlignment="1" applyProtection="1">
      <alignment horizontal="center" vertical="center"/>
      <protection hidden="1"/>
    </xf>
    <xf numFmtId="168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left" vertical="center" wrapText="1"/>
      <protection hidden="1"/>
    </xf>
    <xf numFmtId="10" fontId="29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4" fontId="3" fillId="0" borderId="28" xfId="0" applyNumberFormat="1" applyFont="1" applyBorder="1" applyAlignment="1" applyProtection="1">
      <alignment horizontal="center" vertical="center"/>
      <protection hidden="1"/>
    </xf>
    <xf numFmtId="10" fontId="24" fillId="0" borderId="29" xfId="0" applyNumberFormat="1" applyFont="1" applyBorder="1" applyAlignment="1" applyProtection="1">
      <alignment horizontal="center" vertical="center"/>
      <protection hidden="1"/>
    </xf>
    <xf numFmtId="0" fontId="3" fillId="7" borderId="23" xfId="0" applyFont="1" applyFill="1" applyBorder="1" applyAlignment="1" applyProtection="1">
      <alignment horizontal="left" vertical="center" wrapText="1"/>
      <protection hidden="1"/>
    </xf>
    <xf numFmtId="0" fontId="11" fillId="7" borderId="22" xfId="0" applyFont="1" applyFill="1" applyBorder="1" applyAlignment="1" applyProtection="1">
      <alignment horizontal="center" vertical="center" wrapText="1"/>
      <protection hidden="1"/>
    </xf>
    <xf numFmtId="0" fontId="11" fillId="7" borderId="22" xfId="0" applyFont="1" applyFill="1" applyBorder="1" applyAlignment="1" applyProtection="1">
      <alignment horizontal="left" vertical="center" wrapText="1"/>
      <protection hidden="1"/>
    </xf>
    <xf numFmtId="49" fontId="3" fillId="7" borderId="20" xfId="0" applyNumberFormat="1" applyFont="1" applyFill="1" applyBorder="1" applyAlignment="1" applyProtection="1">
      <alignment horizontal="center" vertical="center"/>
      <protection hidden="1"/>
    </xf>
    <xf numFmtId="0" fontId="19" fillId="7" borderId="20" xfId="0" applyFont="1" applyFill="1" applyBorder="1" applyAlignment="1" applyProtection="1">
      <alignment horizontal="center" vertical="center"/>
      <protection hidden="1"/>
    </xf>
    <xf numFmtId="49" fontId="3" fillId="7" borderId="26" xfId="0" applyNumberFormat="1" applyFont="1" applyFill="1" applyBorder="1" applyAlignment="1" applyProtection="1">
      <alignment horizontal="center" vertical="center"/>
      <protection hidden="1"/>
    </xf>
    <xf numFmtId="10" fontId="24" fillId="7" borderId="27" xfId="0" applyNumberFormat="1" applyFont="1" applyFill="1" applyBorder="1" applyAlignment="1" applyProtection="1">
      <alignment horizontal="center" vertical="center"/>
      <protection hidden="1"/>
    </xf>
    <xf numFmtId="0" fontId="3" fillId="7" borderId="23" xfId="0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19" fillId="7" borderId="23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19" fillId="0" borderId="28" xfId="0" applyFont="1" applyBorder="1" applyAlignment="1" applyProtection="1">
      <alignment horizontal="center" vertical="center" wrapText="1"/>
      <protection hidden="1"/>
    </xf>
    <xf numFmtId="4" fontId="3" fillId="0" borderId="66" xfId="0" applyNumberFormat="1" applyFont="1" applyBorder="1" applyAlignment="1" applyProtection="1">
      <alignment horizontal="center" vertical="center"/>
      <protection hidden="1"/>
    </xf>
    <xf numFmtId="49" fontId="3" fillId="7" borderId="32" xfId="0" applyNumberFormat="1" applyFont="1" applyFill="1" applyBorder="1" applyAlignment="1" applyProtection="1">
      <alignment horizontal="center" vertical="center"/>
      <protection hidden="1"/>
    </xf>
    <xf numFmtId="49" fontId="3" fillId="7" borderId="25" xfId="0" applyNumberFormat="1" applyFont="1" applyFill="1" applyBorder="1" applyAlignment="1" applyProtection="1">
      <alignment horizontal="center" vertical="center"/>
      <protection hidden="1"/>
    </xf>
    <xf numFmtId="4" fontId="3" fillId="7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4" fontId="3" fillId="0" borderId="20" xfId="0" applyNumberFormat="1" applyFont="1" applyBorder="1" applyAlignment="1" applyProtection="1">
      <alignment horizontal="center" vertical="center" wrapText="1"/>
      <protection hidden="1"/>
    </xf>
    <xf numFmtId="10" fontId="24" fillId="0" borderId="24" xfId="0" applyNumberFormat="1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49" fontId="3" fillId="0" borderId="32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0" fontId="24" fillId="0" borderId="33" xfId="0" applyNumberFormat="1" applyFont="1" applyBorder="1" applyAlignment="1" applyProtection="1">
      <alignment horizontal="center" vertical="center"/>
      <protection hidden="1"/>
    </xf>
    <xf numFmtId="0" fontId="43" fillId="8" borderId="34" xfId="0" applyFont="1" applyFill="1" applyBorder="1" applyAlignment="1" applyProtection="1">
      <alignment vertical="center"/>
      <protection hidden="1"/>
    </xf>
    <xf numFmtId="0" fontId="43" fillId="8" borderId="10" xfId="0" applyFont="1" applyFill="1" applyBorder="1" applyAlignment="1" applyProtection="1">
      <alignment horizontal="left" vertical="center"/>
      <protection hidden="1"/>
    </xf>
    <xf numFmtId="0" fontId="43" fillId="8" borderId="10" xfId="0" applyFont="1" applyFill="1" applyBorder="1" applyAlignment="1" applyProtection="1">
      <alignment horizontal="center" vertical="center"/>
      <protection hidden="1"/>
    </xf>
    <xf numFmtId="4" fontId="43" fillId="8" borderId="12" xfId="0" applyNumberFormat="1" applyFont="1" applyFill="1" applyBorder="1" applyAlignment="1" applyProtection="1">
      <alignment horizontal="center" vertical="center"/>
      <protection hidden="1"/>
    </xf>
    <xf numFmtId="9" fontId="43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35" fillId="0" borderId="5" xfId="20" applyFont="1" applyProtection="1">
      <protection locked="0"/>
    </xf>
    <xf numFmtId="0" fontId="21" fillId="0" borderId="5" xfId="20" applyFont="1" applyAlignment="1" applyProtection="1">
      <alignment vertical="center"/>
      <protection locked="0"/>
    </xf>
    <xf numFmtId="0" fontId="36" fillId="0" borderId="5" xfId="2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7" fillId="0" borderId="5" xfId="20" applyFont="1" applyAlignment="1" applyProtection="1">
      <alignment vertical="center" wrapText="1"/>
      <protection hidden="1"/>
    </xf>
    <xf numFmtId="167" fontId="38" fillId="0" borderId="62" xfId="20" applyNumberFormat="1" applyFont="1" applyBorder="1" applyAlignment="1" applyProtection="1">
      <alignment horizontal="center" vertical="center" wrapText="1"/>
      <protection hidden="1"/>
    </xf>
    <xf numFmtId="0" fontId="11" fillId="0" borderId="51" xfId="21" applyFont="1" applyBorder="1" applyAlignment="1" applyProtection="1">
      <alignment horizontal="center" vertical="center" wrapText="1"/>
      <protection locked="0"/>
    </xf>
    <xf numFmtId="0" fontId="11" fillId="0" borderId="5" xfId="21" applyFont="1" applyAlignment="1" applyProtection="1">
      <alignment vertical="center" wrapText="1"/>
      <protection locked="0"/>
    </xf>
    <xf numFmtId="0" fontId="3" fillId="0" borderId="5" xfId="21" applyFont="1" applyAlignment="1" applyProtection="1">
      <alignment vertical="center"/>
      <protection locked="0"/>
    </xf>
    <xf numFmtId="0" fontId="31" fillId="0" borderId="5" xfId="21" applyProtection="1">
      <protection locked="0"/>
    </xf>
    <xf numFmtId="0" fontId="3" fillId="0" borderId="69" xfId="0" applyFont="1" applyBorder="1" applyAlignment="1" applyProtection="1">
      <alignment vertical="center" wrapText="1"/>
      <protection locked="0"/>
    </xf>
    <xf numFmtId="0" fontId="53" fillId="0" borderId="5" xfId="20" applyFont="1" applyAlignment="1" applyProtection="1">
      <alignment vertical="center"/>
      <protection locked="0"/>
    </xf>
    <xf numFmtId="4" fontId="38" fillId="0" borderId="5" xfId="20" applyNumberFormat="1" applyFont="1" applyAlignment="1" applyProtection="1">
      <alignment horizontal="center" vertical="center" wrapText="1"/>
      <protection locked="0"/>
    </xf>
    <xf numFmtId="0" fontId="15" fillId="0" borderId="5" xfId="21" applyFont="1" applyAlignment="1" applyProtection="1">
      <alignment vertical="center"/>
      <protection locked="0"/>
    </xf>
    <xf numFmtId="0" fontId="10" fillId="0" borderId="5" xfId="21" applyFont="1" applyAlignment="1" applyProtection="1">
      <alignment horizontal="center" vertical="center"/>
      <protection locked="0"/>
    </xf>
    <xf numFmtId="0" fontId="3" fillId="0" borderId="5" xfId="21" applyFont="1" applyAlignment="1" applyProtection="1">
      <alignment horizontal="center" vertical="center"/>
      <protection locked="0"/>
    </xf>
    <xf numFmtId="165" fontId="10" fillId="0" borderId="5" xfId="21" applyNumberFormat="1" applyFont="1" applyAlignment="1" applyProtection="1">
      <alignment horizontal="center" vertical="center"/>
      <protection locked="0"/>
    </xf>
    <xf numFmtId="0" fontId="27" fillId="0" borderId="62" xfId="20" applyFont="1" applyBorder="1" applyAlignment="1" applyProtection="1">
      <alignment vertical="center"/>
      <protection hidden="1"/>
    </xf>
    <xf numFmtId="0" fontId="27" fillId="0" borderId="62" xfId="20" applyFont="1" applyBorder="1" applyAlignment="1" applyProtection="1">
      <alignment horizontal="left" vertical="center" wrapText="1"/>
      <protection hidden="1"/>
    </xf>
    <xf numFmtId="0" fontId="38" fillId="0" borderId="63" xfId="20" applyFont="1" applyBorder="1" applyAlignment="1" applyProtection="1">
      <alignment horizontal="left" vertical="center" wrapText="1"/>
      <protection hidden="1"/>
    </xf>
    <xf numFmtId="0" fontId="38" fillId="0" borderId="64" xfId="20" applyFont="1" applyBorder="1" applyAlignment="1" applyProtection="1">
      <alignment horizontal="center" vertical="center" wrapText="1"/>
      <protection hidden="1"/>
    </xf>
    <xf numFmtId="0" fontId="27" fillId="0" borderId="64" xfId="20" applyFont="1" applyBorder="1" applyAlignment="1" applyProtection="1">
      <alignment horizontal="left" vertical="center" wrapText="1"/>
      <protection hidden="1"/>
    </xf>
    <xf numFmtId="0" fontId="27" fillId="0" borderId="65" xfId="20" applyFont="1" applyBorder="1" applyAlignment="1" applyProtection="1">
      <alignment horizontal="left" vertical="center" wrapText="1"/>
      <protection hidden="1"/>
    </xf>
    <xf numFmtId="0" fontId="9" fillId="2" borderId="45" xfId="21" applyFont="1" applyFill="1" applyBorder="1" applyAlignment="1" applyProtection="1">
      <alignment horizontal="center" vertical="center" wrapText="1"/>
      <protection hidden="1"/>
    </xf>
    <xf numFmtId="0" fontId="9" fillId="2" borderId="37" xfId="21" applyFont="1" applyFill="1" applyBorder="1" applyAlignment="1" applyProtection="1">
      <alignment horizontal="center" vertical="center" wrapText="1"/>
      <protection hidden="1"/>
    </xf>
    <xf numFmtId="165" fontId="14" fillId="2" borderId="45" xfId="21" applyNumberFormat="1" applyFont="1" applyFill="1" applyBorder="1" applyAlignment="1" applyProtection="1">
      <alignment horizontal="center" vertical="center" wrapText="1"/>
      <protection hidden="1"/>
    </xf>
    <xf numFmtId="168" fontId="6" fillId="6" borderId="39" xfId="21" applyNumberFormat="1" applyFont="1" applyFill="1" applyBorder="1" applyAlignment="1" applyProtection="1">
      <alignment horizontal="center" vertical="center" wrapText="1"/>
      <protection hidden="1"/>
    </xf>
    <xf numFmtId="0" fontId="6" fillId="6" borderId="30" xfId="21" applyFont="1" applyFill="1" applyBorder="1" applyAlignment="1" applyProtection="1">
      <alignment horizontal="center" vertical="center" wrapText="1"/>
      <protection hidden="1"/>
    </xf>
    <xf numFmtId="166" fontId="10" fillId="6" borderId="23" xfId="21" applyNumberFormat="1" applyFont="1" applyFill="1" applyBorder="1" applyAlignment="1" applyProtection="1">
      <alignment horizontal="center" vertical="center" wrapText="1"/>
      <protection hidden="1"/>
    </xf>
    <xf numFmtId="10" fontId="6" fillId="6" borderId="24" xfId="21" applyNumberFormat="1" applyFont="1" applyFill="1" applyBorder="1" applyAlignment="1" applyProtection="1">
      <alignment horizontal="center" vertical="center" wrapText="1"/>
      <protection hidden="1"/>
    </xf>
    <xf numFmtId="166" fontId="16" fillId="2" borderId="41" xfId="21" applyNumberFormat="1" applyFont="1" applyFill="1" applyBorder="1" applyAlignment="1" applyProtection="1">
      <alignment horizontal="center" vertical="center" wrapText="1"/>
      <protection hidden="1"/>
    </xf>
    <xf numFmtId="9" fontId="14" fillId="2" borderId="41" xfId="21" applyNumberFormat="1" applyFont="1" applyFill="1" applyBorder="1" applyAlignment="1" applyProtection="1">
      <alignment horizontal="center" vertical="center" wrapText="1"/>
      <protection hidden="1"/>
    </xf>
    <xf numFmtId="0" fontId="35" fillId="0" borderId="59" xfId="20" applyFont="1" applyBorder="1" applyProtection="1">
      <protection locked="0"/>
    </xf>
    <xf numFmtId="0" fontId="42" fillId="0" borderId="61" xfId="20" applyFont="1" applyBorder="1" applyAlignment="1" applyProtection="1">
      <alignment vertical="center"/>
      <protection locked="0"/>
    </xf>
    <xf numFmtId="0" fontId="41" fillId="0" borderId="5" xfId="20" applyFont="1" applyAlignment="1" applyProtection="1">
      <alignment vertical="center"/>
      <protection locked="0"/>
    </xf>
    <xf numFmtId="0" fontId="47" fillId="0" borderId="5" xfId="20" applyFont="1" applyAlignment="1" applyProtection="1">
      <alignment vertical="center"/>
      <protection locked="0"/>
    </xf>
    <xf numFmtId="0" fontId="42" fillId="0" borderId="63" xfId="20" applyFont="1" applyBorder="1" applyAlignment="1" applyProtection="1">
      <alignment vertical="center"/>
      <protection locked="0"/>
    </xf>
    <xf numFmtId="0" fontId="42" fillId="0" borderId="64" xfId="20" applyFont="1" applyBorder="1" applyAlignment="1" applyProtection="1">
      <alignment vertical="center"/>
      <protection locked="0"/>
    </xf>
    <xf numFmtId="0" fontId="41" fillId="0" borderId="64" xfId="20" applyFont="1" applyBorder="1" applyAlignment="1" applyProtection="1">
      <alignment horizontal="center" vertical="center" wrapText="1"/>
      <protection locked="0"/>
    </xf>
    <xf numFmtId="0" fontId="0" fillId="0" borderId="64" xfId="0" applyBorder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10" fontId="3" fillId="0" borderId="0" xfId="0" applyNumberFormat="1" applyFont="1" applyProtection="1">
      <protection locked="0"/>
    </xf>
    <xf numFmtId="167" fontId="3" fillId="0" borderId="0" xfId="0" applyNumberFormat="1" applyFont="1" applyProtection="1">
      <protection locked="0"/>
    </xf>
    <xf numFmtId="170" fontId="3" fillId="0" borderId="0" xfId="0" applyNumberFormat="1" applyFont="1" applyProtection="1">
      <protection locked="0"/>
    </xf>
    <xf numFmtId="164" fontId="3" fillId="0" borderId="37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1" fillId="0" borderId="5" xfId="20" applyFont="1" applyAlignment="1" applyProtection="1">
      <alignment horizontal="center" vertical="center"/>
      <protection locked="0"/>
    </xf>
    <xf numFmtId="0" fontId="49" fillId="0" borderId="5" xfId="20" applyFont="1" applyAlignment="1" applyProtection="1">
      <alignment horizontal="center" vertical="center"/>
      <protection locked="0"/>
    </xf>
    <xf numFmtId="0" fontId="41" fillId="0" borderId="61" xfId="20" applyFont="1" applyBorder="1" applyAlignment="1" applyProtection="1">
      <alignment vertical="center" wrapText="1"/>
      <protection hidden="1"/>
    </xf>
    <xf numFmtId="0" fontId="41" fillId="0" borderId="5" xfId="20" applyFont="1" applyAlignment="1" applyProtection="1">
      <alignment horizontal="left" vertical="center" wrapText="1"/>
      <protection hidden="1"/>
    </xf>
    <xf numFmtId="0" fontId="41" fillId="0" borderId="5" xfId="20" applyFont="1" applyAlignment="1" applyProtection="1">
      <alignment horizontal="center" vertical="center" wrapText="1"/>
      <protection hidden="1"/>
    </xf>
    <xf numFmtId="0" fontId="49" fillId="0" borderId="5" xfId="20" applyFont="1" applyAlignment="1" applyProtection="1">
      <alignment vertical="center"/>
      <protection hidden="1"/>
    </xf>
    <xf numFmtId="0" fontId="41" fillId="0" borderId="61" xfId="20" applyFont="1" applyBorder="1" applyAlignment="1" applyProtection="1">
      <alignment horizontal="left" vertical="center"/>
      <protection hidden="1"/>
    </xf>
    <xf numFmtId="0" fontId="41" fillId="0" borderId="61" xfId="20" applyFont="1" applyBorder="1" applyAlignment="1" applyProtection="1">
      <alignment vertical="center"/>
      <protection hidden="1"/>
    </xf>
    <xf numFmtId="0" fontId="41" fillId="0" borderId="5" xfId="20" applyFont="1" applyAlignment="1" applyProtection="1">
      <alignment horizontal="left" vertical="center"/>
      <protection hidden="1"/>
    </xf>
    <xf numFmtId="172" fontId="41" fillId="0" borderId="5" xfId="19" applyNumberFormat="1" applyFont="1" applyFill="1" applyBorder="1" applyAlignment="1" applyProtection="1">
      <alignment horizontal="center" vertical="center" wrapText="1"/>
      <protection hidden="1"/>
    </xf>
    <xf numFmtId="0" fontId="41" fillId="0" borderId="5" xfId="20" applyFont="1" applyAlignment="1" applyProtection="1">
      <alignment vertical="center"/>
      <protection hidden="1"/>
    </xf>
    <xf numFmtId="4" fontId="41" fillId="0" borderId="5" xfId="20" applyNumberFormat="1" applyFont="1" applyAlignment="1" applyProtection="1">
      <alignment horizontal="center" vertical="center" wrapText="1"/>
      <protection hidden="1"/>
    </xf>
    <xf numFmtId="0" fontId="42" fillId="0" borderId="0" xfId="0" applyFont="1" applyProtection="1">
      <protection hidden="1"/>
    </xf>
    <xf numFmtId="167" fontId="41" fillId="0" borderId="5" xfId="20" applyNumberFormat="1" applyFont="1" applyAlignment="1" applyProtection="1">
      <alignment horizontal="center" vertical="center" wrapText="1"/>
      <protection hidden="1"/>
    </xf>
    <xf numFmtId="0" fontId="50" fillId="2" borderId="44" xfId="0" applyFont="1" applyFill="1" applyBorder="1" applyAlignment="1" applyProtection="1">
      <alignment horizontal="center" vertical="center"/>
      <protection hidden="1"/>
    </xf>
    <xf numFmtId="0" fontId="50" fillId="2" borderId="49" xfId="0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49" fontId="11" fillId="0" borderId="11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0" fontId="4" fillId="0" borderId="11" xfId="0" applyNumberFormat="1" applyFont="1" applyBorder="1" applyAlignment="1" applyProtection="1">
      <alignment horizontal="center" vertical="center"/>
      <protection hidden="1"/>
    </xf>
    <xf numFmtId="10" fontId="4" fillId="0" borderId="11" xfId="0" applyNumberFormat="1" applyFont="1" applyBorder="1" applyAlignment="1" applyProtection="1">
      <alignment horizontal="center"/>
      <protection hidden="1"/>
    </xf>
    <xf numFmtId="0" fontId="35" fillId="0" borderId="62" xfId="20" applyFont="1" applyBorder="1" applyProtection="1">
      <protection locked="0"/>
    </xf>
    <xf numFmtId="0" fontId="0" fillId="0" borderId="64" xfId="20" applyFont="1" applyBorder="1" applyAlignment="1" applyProtection="1">
      <alignment horizontal="center" vertical="center"/>
      <protection locked="0"/>
    </xf>
    <xf numFmtId="0" fontId="37" fillId="0" borderId="65" xfId="20" applyFont="1" applyBorder="1" applyAlignment="1" applyProtection="1">
      <alignment horizontal="left" vertical="center"/>
      <protection locked="0"/>
    </xf>
    <xf numFmtId="0" fontId="0" fillId="0" borderId="5" xfId="20" applyFont="1" applyAlignment="1" applyProtection="1">
      <alignment vertical="center"/>
      <protection locked="0"/>
    </xf>
    <xf numFmtId="0" fontId="42" fillId="0" borderId="64" xfId="20" applyFont="1" applyBorder="1" applyAlignment="1" applyProtection="1">
      <alignment horizontal="center" vertical="center"/>
      <protection locked="0"/>
    </xf>
    <xf numFmtId="0" fontId="48" fillId="0" borderId="64" xfId="20" applyFont="1" applyBorder="1" applyAlignment="1" applyProtection="1">
      <alignment horizontal="left" vertical="center"/>
      <protection locked="0"/>
    </xf>
    <xf numFmtId="4" fontId="41" fillId="0" borderId="64" xfId="2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166" fontId="10" fillId="6" borderId="70" xfId="21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4" fontId="3" fillId="0" borderId="23" xfId="0" applyNumberFormat="1" applyFont="1" applyBorder="1" applyAlignment="1" applyProtection="1">
      <alignment horizontal="center" vertical="center" wrapText="1"/>
      <protection hidden="1"/>
    </xf>
    <xf numFmtId="4" fontId="3" fillId="0" borderId="26" xfId="0" applyNumberFormat="1" applyFont="1" applyBorder="1" applyAlignment="1" applyProtection="1">
      <alignment horizontal="center" vertical="center" wrapText="1"/>
      <protection hidden="1"/>
    </xf>
    <xf numFmtId="4" fontId="3" fillId="0" borderId="66" xfId="0" applyNumberFormat="1" applyFont="1" applyBorder="1" applyAlignment="1" applyProtection="1">
      <alignment horizontal="center" vertical="center" wrapText="1"/>
      <protection hidden="1"/>
    </xf>
    <xf numFmtId="174" fontId="38" fillId="0" borderId="61" xfId="20" applyNumberFormat="1" applyFont="1" applyBorder="1" applyAlignment="1" applyProtection="1">
      <alignment horizontal="right" vertical="center" wrapText="1"/>
      <protection locked="0"/>
    </xf>
    <xf numFmtId="0" fontId="57" fillId="0" borderId="5" xfId="20" applyFont="1" applyAlignment="1" applyProtection="1">
      <alignment vertical="center"/>
      <protection locked="0"/>
    </xf>
    <xf numFmtId="0" fontId="56" fillId="0" borderId="59" xfId="20" applyFont="1" applyBorder="1" applyProtection="1">
      <protection locked="0"/>
    </xf>
    <xf numFmtId="0" fontId="19" fillId="7" borderId="25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Continuous" vertical="center"/>
      <protection hidden="1"/>
    </xf>
    <xf numFmtId="0" fontId="7" fillId="0" borderId="14" xfId="0" applyFont="1" applyBorder="1" applyAlignment="1" applyProtection="1">
      <alignment horizontal="centerContinuous"/>
      <protection hidden="1"/>
    </xf>
    <xf numFmtId="49" fontId="3" fillId="0" borderId="71" xfId="0" applyNumberFormat="1" applyFont="1" applyBorder="1" applyAlignment="1" applyProtection="1">
      <alignment horizontal="center" vertical="center"/>
      <protection hidden="1"/>
    </xf>
    <xf numFmtId="0" fontId="3" fillId="7" borderId="73" xfId="0" applyFont="1" applyFill="1" applyBorder="1" applyAlignment="1" applyProtection="1">
      <alignment horizontal="center" vertical="center" wrapText="1"/>
      <protection hidden="1"/>
    </xf>
    <xf numFmtId="49" fontId="3" fillId="7" borderId="75" xfId="0" applyNumberFormat="1" applyFont="1" applyFill="1" applyBorder="1" applyAlignment="1" applyProtection="1">
      <alignment horizontal="center" vertical="center"/>
      <protection hidden="1"/>
    </xf>
    <xf numFmtId="0" fontId="19" fillId="7" borderId="75" xfId="0" applyFont="1" applyFill="1" applyBorder="1" applyAlignment="1" applyProtection="1">
      <alignment horizontal="center" vertical="center"/>
      <protection hidden="1"/>
    </xf>
    <xf numFmtId="0" fontId="3" fillId="7" borderId="75" xfId="0" applyFont="1" applyFill="1" applyBorder="1" applyAlignment="1" applyProtection="1">
      <alignment horizontal="left" vertical="center" wrapText="1"/>
      <protection hidden="1"/>
    </xf>
    <xf numFmtId="4" fontId="3" fillId="7" borderId="75" xfId="0" applyNumberFormat="1" applyFont="1" applyFill="1" applyBorder="1" applyAlignment="1" applyProtection="1">
      <alignment horizontal="center" vertical="center"/>
      <protection hidden="1"/>
    </xf>
    <xf numFmtId="49" fontId="3" fillId="7" borderId="76" xfId="0" applyNumberFormat="1" applyFont="1" applyFill="1" applyBorder="1" applyAlignment="1" applyProtection="1">
      <alignment horizontal="center" vertical="center"/>
      <protection hidden="1"/>
    </xf>
    <xf numFmtId="0" fontId="19" fillId="7" borderId="76" xfId="0" applyFont="1" applyFill="1" applyBorder="1" applyAlignment="1" applyProtection="1">
      <alignment horizontal="center" vertical="center"/>
      <protection hidden="1"/>
    </xf>
    <xf numFmtId="0" fontId="3" fillId="7" borderId="76" xfId="0" applyFont="1" applyFill="1" applyBorder="1" applyAlignment="1" applyProtection="1">
      <alignment horizontal="left" vertical="center" wrapText="1"/>
      <protection hidden="1"/>
    </xf>
    <xf numFmtId="4" fontId="3" fillId="7" borderId="76" xfId="0" applyNumberFormat="1" applyFont="1" applyFill="1" applyBorder="1" applyAlignment="1" applyProtection="1">
      <alignment horizontal="center" vertical="center"/>
      <protection hidden="1"/>
    </xf>
    <xf numFmtId="49" fontId="3" fillId="7" borderId="77" xfId="0" applyNumberFormat="1" applyFont="1" applyFill="1" applyBorder="1" applyAlignment="1" applyProtection="1">
      <alignment horizontal="center" vertical="center"/>
      <protection hidden="1"/>
    </xf>
    <xf numFmtId="49" fontId="3" fillId="7" borderId="78" xfId="0" applyNumberFormat="1" applyFont="1" applyFill="1" applyBorder="1" applyAlignment="1" applyProtection="1">
      <alignment horizontal="center" vertical="center"/>
      <protection hidden="1"/>
    </xf>
    <xf numFmtId="0" fontId="19" fillId="7" borderId="79" xfId="0" applyFont="1" applyFill="1" applyBorder="1" applyAlignment="1" applyProtection="1">
      <alignment horizontal="center" vertical="center"/>
      <protection hidden="1"/>
    </xf>
    <xf numFmtId="4" fontId="3" fillId="0" borderId="76" xfId="0" applyNumberFormat="1" applyFont="1" applyBorder="1" applyAlignment="1" applyProtection="1">
      <alignment horizontal="center" vertical="center" wrapText="1"/>
      <protection hidden="1"/>
    </xf>
    <xf numFmtId="0" fontId="19" fillId="7" borderId="78" xfId="0" applyFont="1" applyFill="1" applyBorder="1" applyAlignment="1" applyProtection="1">
      <alignment horizontal="center" vertical="center"/>
      <protection hidden="1"/>
    </xf>
    <xf numFmtId="0" fontId="3" fillId="7" borderId="78" xfId="0" applyFont="1" applyFill="1" applyBorder="1" applyAlignment="1" applyProtection="1">
      <alignment horizontal="left" vertical="center" wrapText="1"/>
      <protection hidden="1"/>
    </xf>
    <xf numFmtId="4" fontId="3" fillId="7" borderId="78" xfId="0" applyNumberFormat="1" applyFont="1" applyFill="1" applyBorder="1" applyAlignment="1" applyProtection="1">
      <alignment horizontal="center" vertical="center"/>
      <protection hidden="1"/>
    </xf>
    <xf numFmtId="4" fontId="3" fillId="0" borderId="78" xfId="0" applyNumberFormat="1" applyFont="1" applyBorder="1" applyAlignment="1" applyProtection="1">
      <alignment horizontal="center" vertical="center" wrapText="1"/>
      <protection hidden="1"/>
    </xf>
    <xf numFmtId="4" fontId="3" fillId="0" borderId="72" xfId="0" applyNumberFormat="1" applyFont="1" applyBorder="1" applyAlignment="1" applyProtection="1">
      <alignment horizontal="center" vertical="center" wrapText="1"/>
      <protection hidden="1"/>
    </xf>
    <xf numFmtId="49" fontId="3" fillId="7" borderId="81" xfId="0" applyNumberFormat="1" applyFont="1" applyFill="1" applyBorder="1" applyAlignment="1" applyProtection="1">
      <alignment horizontal="center" vertical="center"/>
      <protection hidden="1"/>
    </xf>
    <xf numFmtId="0" fontId="19" fillId="7" borderId="80" xfId="0" applyFont="1" applyFill="1" applyBorder="1" applyAlignment="1" applyProtection="1">
      <alignment horizontal="center" vertical="center"/>
      <protection hidden="1"/>
    </xf>
    <xf numFmtId="0" fontId="7" fillId="0" borderId="82" xfId="0" applyFont="1" applyBorder="1" applyAlignment="1" applyProtection="1">
      <alignment horizontal="centerContinuous"/>
      <protection hidden="1"/>
    </xf>
    <xf numFmtId="0" fontId="11" fillId="0" borderId="83" xfId="0" applyFont="1" applyBorder="1" applyAlignment="1" applyProtection="1">
      <alignment horizontal="centerContinuous" vertical="center"/>
      <protection hidden="1"/>
    </xf>
    <xf numFmtId="49" fontId="3" fillId="7" borderId="80" xfId="0" applyNumberFormat="1" applyFont="1" applyFill="1" applyBorder="1" applyAlignment="1" applyProtection="1">
      <alignment horizontal="center" vertical="center"/>
      <protection hidden="1"/>
    </xf>
    <xf numFmtId="0" fontId="3" fillId="7" borderId="80" xfId="0" applyFont="1" applyFill="1" applyBorder="1" applyAlignment="1" applyProtection="1">
      <alignment horizontal="left" vertical="center" wrapText="1"/>
      <protection hidden="1"/>
    </xf>
    <xf numFmtId="4" fontId="3" fillId="7" borderId="80" xfId="0" applyNumberFormat="1" applyFont="1" applyFill="1" applyBorder="1" applyAlignment="1" applyProtection="1">
      <alignment horizontal="center" vertical="center"/>
      <protection hidden="1"/>
    </xf>
    <xf numFmtId="4" fontId="3" fillId="0" borderId="80" xfId="0" applyNumberFormat="1" applyFont="1" applyBorder="1" applyAlignment="1" applyProtection="1">
      <alignment horizontal="center" vertical="center" wrapText="1"/>
      <protection hidden="1"/>
    </xf>
    <xf numFmtId="10" fontId="24" fillId="7" borderId="85" xfId="0" applyNumberFormat="1" applyFont="1" applyFill="1" applyBorder="1" applyAlignment="1" applyProtection="1">
      <alignment horizontal="center" vertical="center"/>
      <protection hidden="1"/>
    </xf>
    <xf numFmtId="49" fontId="3" fillId="7" borderId="86" xfId="0" applyNumberFormat="1" applyFont="1" applyFill="1" applyBorder="1" applyAlignment="1" applyProtection="1">
      <alignment horizontal="center" vertical="center"/>
      <protection hidden="1"/>
    </xf>
    <xf numFmtId="49" fontId="3" fillId="7" borderId="87" xfId="0" applyNumberFormat="1" applyFont="1" applyFill="1" applyBorder="1" applyAlignment="1" applyProtection="1">
      <alignment horizontal="center" vertical="center"/>
      <protection hidden="1"/>
    </xf>
    <xf numFmtId="0" fontId="19" fillId="7" borderId="87" xfId="0" applyFont="1" applyFill="1" applyBorder="1" applyAlignment="1" applyProtection="1">
      <alignment horizontal="center" vertical="center"/>
      <protection hidden="1"/>
    </xf>
    <xf numFmtId="0" fontId="3" fillId="7" borderId="87" xfId="0" applyFont="1" applyFill="1" applyBorder="1" applyAlignment="1" applyProtection="1">
      <alignment horizontal="left" vertical="center" wrapText="1"/>
      <protection hidden="1"/>
    </xf>
    <xf numFmtId="4" fontId="3" fillId="7" borderId="87" xfId="0" applyNumberFormat="1" applyFont="1" applyFill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left" vertical="center" wrapText="1"/>
      <protection hidden="1"/>
    </xf>
    <xf numFmtId="10" fontId="24" fillId="0" borderId="85" xfId="0" applyNumberFormat="1" applyFont="1" applyBorder="1" applyAlignment="1" applyProtection="1">
      <alignment horizontal="center" vertical="center"/>
      <protection hidden="1"/>
    </xf>
    <xf numFmtId="0" fontId="19" fillId="0" borderId="87" xfId="0" applyFont="1" applyBorder="1" applyAlignment="1" applyProtection="1">
      <alignment horizontal="center" vertical="center"/>
      <protection hidden="1"/>
    </xf>
    <xf numFmtId="0" fontId="3" fillId="7" borderId="72" xfId="0" applyFont="1" applyFill="1" applyBorder="1" applyAlignment="1" applyProtection="1">
      <alignment horizontal="left" vertical="center" wrapText="1"/>
      <protection hidden="1"/>
    </xf>
    <xf numFmtId="4" fontId="3" fillId="7" borderId="72" xfId="0" applyNumberFormat="1" applyFont="1" applyFill="1" applyBorder="1" applyAlignment="1" applyProtection="1">
      <alignment horizontal="center" vertical="center"/>
      <protection hidden="1"/>
    </xf>
    <xf numFmtId="49" fontId="3" fillId="7" borderId="91" xfId="0" applyNumberFormat="1" applyFont="1" applyFill="1" applyBorder="1" applyAlignment="1" applyProtection="1">
      <alignment horizontal="center" vertical="center"/>
      <protection hidden="1"/>
    </xf>
    <xf numFmtId="166" fontId="11" fillId="0" borderId="16" xfId="0" applyNumberFormat="1" applyFont="1" applyBorder="1" applyAlignment="1" applyProtection="1">
      <alignment horizontal="centerContinuous" vertical="center"/>
      <protection hidden="1"/>
    </xf>
    <xf numFmtId="0" fontId="7" fillId="0" borderId="17" xfId="0" applyFont="1" applyBorder="1" applyAlignment="1" applyProtection="1">
      <alignment horizontal="centerContinuous"/>
      <protection hidden="1"/>
    </xf>
    <xf numFmtId="0" fontId="7" fillId="0" borderId="96" xfId="0" applyFont="1" applyBorder="1" applyAlignment="1" applyProtection="1">
      <alignment horizontal="centerContinuous"/>
      <protection hidden="1"/>
    </xf>
    <xf numFmtId="166" fontId="11" fillId="0" borderId="95" xfId="0" applyNumberFormat="1" applyFont="1" applyBorder="1" applyAlignment="1" applyProtection="1">
      <alignment horizontal="centerContinuous" vertical="center"/>
      <protection hidden="1"/>
    </xf>
    <xf numFmtId="4" fontId="3" fillId="7" borderId="90" xfId="0" applyNumberFormat="1" applyFont="1" applyFill="1" applyBorder="1" applyAlignment="1" applyProtection="1">
      <alignment horizontal="center" vertical="center"/>
      <protection hidden="1"/>
    </xf>
    <xf numFmtId="166" fontId="6" fillId="3" borderId="11" xfId="0" applyNumberFormat="1" applyFont="1" applyFill="1" applyBorder="1" applyAlignment="1" applyProtection="1">
      <alignment horizontal="centerContinuous" vertical="center" wrapText="1"/>
      <protection hidden="1"/>
    </xf>
    <xf numFmtId="168" fontId="6" fillId="3" borderId="9" xfId="0" applyNumberFormat="1" applyFont="1" applyFill="1" applyBorder="1" applyAlignment="1" applyProtection="1">
      <alignment horizontal="centerContinuous" vertical="center" wrapText="1"/>
      <protection hidden="1"/>
    </xf>
    <xf numFmtId="168" fontId="6" fillId="3" borderId="10" xfId="0" applyNumberFormat="1" applyFont="1" applyFill="1" applyBorder="1" applyAlignment="1" applyProtection="1">
      <alignment horizontal="centerContinuous" vertical="center" wrapText="1"/>
      <protection hidden="1"/>
    </xf>
    <xf numFmtId="0" fontId="27" fillId="0" borderId="5" xfId="20" applyFont="1" applyAlignment="1" applyProtection="1">
      <alignment horizontal="centerContinuous" vertical="center" wrapText="1"/>
      <protection hidden="1"/>
    </xf>
    <xf numFmtId="0" fontId="3" fillId="7" borderId="97" xfId="0" applyFont="1" applyFill="1" applyBorder="1" applyAlignment="1" applyProtection="1">
      <alignment horizontal="center" vertical="center"/>
      <protection hidden="1"/>
    </xf>
    <xf numFmtId="0" fontId="19" fillId="7" borderId="98" xfId="0" applyFont="1" applyFill="1" applyBorder="1" applyAlignment="1" applyProtection="1">
      <alignment horizontal="center" vertical="center"/>
      <protection hidden="1"/>
    </xf>
    <xf numFmtId="0" fontId="19" fillId="7" borderId="99" xfId="0" applyFont="1" applyFill="1" applyBorder="1" applyAlignment="1" applyProtection="1">
      <alignment horizontal="center" vertical="center"/>
      <protection hidden="1"/>
    </xf>
    <xf numFmtId="0" fontId="3" fillId="7" borderId="98" xfId="0" applyFont="1" applyFill="1" applyBorder="1" applyAlignment="1" applyProtection="1">
      <alignment horizontal="left" vertical="center" wrapText="1"/>
      <protection hidden="1"/>
    </xf>
    <xf numFmtId="0" fontId="3" fillId="7" borderId="99" xfId="0" applyFont="1" applyFill="1" applyBorder="1" applyAlignment="1" applyProtection="1">
      <alignment horizontal="left" vertical="center" wrapText="1"/>
      <protection hidden="1"/>
    </xf>
    <xf numFmtId="4" fontId="3" fillId="7" borderId="99" xfId="0" applyNumberFormat="1" applyFont="1" applyFill="1" applyBorder="1" applyAlignment="1" applyProtection="1">
      <alignment horizontal="center" vertical="center"/>
      <protection hidden="1"/>
    </xf>
    <xf numFmtId="4" fontId="3" fillId="0" borderId="99" xfId="0" applyNumberFormat="1" applyFont="1" applyBorder="1" applyAlignment="1" applyProtection="1">
      <alignment horizontal="center" vertical="center" wrapText="1"/>
      <protection hidden="1"/>
    </xf>
    <xf numFmtId="0" fontId="3" fillId="7" borderId="94" xfId="0" applyFont="1" applyFill="1" applyBorder="1" applyAlignment="1" applyProtection="1">
      <alignment horizontal="center" vertical="center"/>
      <protection hidden="1"/>
    </xf>
    <xf numFmtId="0" fontId="3" fillId="7" borderId="101" xfId="0" applyFont="1" applyFill="1" applyBorder="1" applyAlignment="1" applyProtection="1">
      <alignment horizontal="left" vertical="center" wrapText="1"/>
      <protection hidden="1"/>
    </xf>
    <xf numFmtId="4" fontId="3" fillId="7" borderId="102" xfId="0" applyNumberFormat="1" applyFont="1" applyFill="1" applyBorder="1" applyAlignment="1" applyProtection="1">
      <alignment horizontal="center" vertical="center"/>
      <protection hidden="1"/>
    </xf>
    <xf numFmtId="4" fontId="3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7" borderId="104" xfId="0" applyFont="1" applyFill="1" applyBorder="1" applyAlignment="1" applyProtection="1">
      <alignment horizontal="center" vertical="center"/>
      <protection hidden="1"/>
    </xf>
    <xf numFmtId="0" fontId="19" fillId="7" borderId="105" xfId="0" applyFont="1" applyFill="1" applyBorder="1" applyAlignment="1" applyProtection="1">
      <alignment horizontal="center" vertical="center"/>
      <protection hidden="1"/>
    </xf>
    <xf numFmtId="0" fontId="3" fillId="7" borderId="105" xfId="0" applyFont="1" applyFill="1" applyBorder="1" applyAlignment="1" applyProtection="1">
      <alignment horizontal="left" vertical="center" wrapText="1"/>
      <protection hidden="1"/>
    </xf>
    <xf numFmtId="4" fontId="3" fillId="7" borderId="105" xfId="0" applyNumberFormat="1" applyFont="1" applyFill="1" applyBorder="1" applyAlignment="1" applyProtection="1">
      <alignment horizontal="center" vertical="center"/>
      <protection hidden="1"/>
    </xf>
    <xf numFmtId="4" fontId="3" fillId="0" borderId="105" xfId="0" applyNumberFormat="1" applyFont="1" applyBorder="1" applyAlignment="1" applyProtection="1">
      <alignment horizontal="center" vertical="center" wrapText="1"/>
      <protection hidden="1"/>
    </xf>
    <xf numFmtId="4" fontId="3" fillId="0" borderId="106" xfId="0" applyNumberFormat="1" applyFont="1" applyBorder="1" applyAlignment="1" applyProtection="1">
      <alignment horizontal="center" vertical="center" wrapText="1"/>
      <protection hidden="1"/>
    </xf>
    <xf numFmtId="4" fontId="3" fillId="7" borderId="106" xfId="0" applyNumberFormat="1" applyFont="1" applyFill="1" applyBorder="1" applyAlignment="1" applyProtection="1">
      <alignment horizontal="center" vertical="center"/>
      <protection hidden="1"/>
    </xf>
    <xf numFmtId="0" fontId="19" fillId="0" borderId="108" xfId="0" applyFont="1" applyBorder="1" applyAlignment="1" applyProtection="1">
      <alignment horizontal="center" vertical="center"/>
      <protection hidden="1"/>
    </xf>
    <xf numFmtId="0" fontId="3" fillId="0" borderId="109" xfId="0" applyFont="1" applyBorder="1" applyAlignment="1" applyProtection="1">
      <alignment horizontal="center" vertical="center" wrapText="1"/>
      <protection hidden="1"/>
    </xf>
    <xf numFmtId="49" fontId="3" fillId="0" borderId="111" xfId="0" applyNumberFormat="1" applyFont="1" applyBorder="1" applyAlignment="1" applyProtection="1">
      <alignment horizontal="center" vertical="center"/>
      <protection hidden="1"/>
    </xf>
    <xf numFmtId="0" fontId="3" fillId="0" borderId="112" xfId="0" applyFont="1" applyBorder="1" applyAlignment="1" applyProtection="1">
      <alignment horizontal="left" vertical="top" wrapText="1"/>
      <protection hidden="1"/>
    </xf>
    <xf numFmtId="4" fontId="3" fillId="0" borderId="112" xfId="0" applyNumberFormat="1" applyFont="1" applyBorder="1" applyAlignment="1" applyProtection="1">
      <alignment horizontal="center" vertical="center"/>
      <protection hidden="1"/>
    </xf>
    <xf numFmtId="4" fontId="3" fillId="0" borderId="100" xfId="0" applyNumberFormat="1" applyFont="1" applyBorder="1" applyAlignment="1" applyProtection="1">
      <alignment horizontal="center" vertical="center"/>
      <protection hidden="1"/>
    </xf>
    <xf numFmtId="4" fontId="3" fillId="0" borderId="112" xfId="0" applyNumberFormat="1" applyFont="1" applyBorder="1" applyAlignment="1" applyProtection="1">
      <alignment horizontal="center" vertical="center" wrapText="1"/>
      <protection hidden="1"/>
    </xf>
    <xf numFmtId="0" fontId="3" fillId="0" borderId="73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4" fontId="3" fillId="0" borderId="90" xfId="0" applyNumberFormat="1" applyFont="1" applyBorder="1" applyAlignment="1" applyProtection="1">
      <alignment horizontal="center" vertical="center" wrapText="1"/>
      <protection hidden="1"/>
    </xf>
    <xf numFmtId="0" fontId="19" fillId="7" borderId="130" xfId="0" applyFont="1" applyFill="1" applyBorder="1" applyAlignment="1" applyProtection="1">
      <alignment horizontal="center" vertical="center"/>
      <protection hidden="1"/>
    </xf>
    <xf numFmtId="49" fontId="3" fillId="7" borderId="130" xfId="0" applyNumberFormat="1" applyFont="1" applyFill="1" applyBorder="1" applyAlignment="1" applyProtection="1">
      <alignment horizontal="center" vertical="center"/>
      <protection hidden="1"/>
    </xf>
    <xf numFmtId="4" fontId="3" fillId="7" borderId="130" xfId="0" applyNumberFormat="1" applyFont="1" applyFill="1" applyBorder="1" applyAlignment="1" applyProtection="1">
      <alignment horizontal="center" vertical="center"/>
      <protection hidden="1"/>
    </xf>
    <xf numFmtId="0" fontId="11" fillId="0" borderId="113" xfId="0" applyFont="1" applyBorder="1" applyAlignment="1" applyProtection="1">
      <alignment horizontal="center" vertical="center" wrapText="1"/>
      <protection hidden="1"/>
    </xf>
    <xf numFmtId="0" fontId="11" fillId="0" borderId="113" xfId="0" applyFont="1" applyBorder="1" applyAlignment="1" applyProtection="1">
      <alignment horizontal="left" vertical="center" wrapText="1"/>
      <protection hidden="1"/>
    </xf>
    <xf numFmtId="4" fontId="3" fillId="0" borderId="25" xfId="0" applyNumberFormat="1" applyFont="1" applyBorder="1" applyAlignment="1" applyProtection="1">
      <alignment horizontal="center" vertical="center" wrapText="1"/>
      <protection hidden="1"/>
    </xf>
    <xf numFmtId="0" fontId="7" fillId="0" borderId="124" xfId="0" applyFont="1" applyBorder="1" applyAlignment="1" applyProtection="1">
      <alignment horizontal="centerContinuous"/>
      <protection hidden="1"/>
    </xf>
    <xf numFmtId="10" fontId="24" fillId="7" borderId="131" xfId="0" applyNumberFormat="1" applyFont="1" applyFill="1" applyBorder="1" applyAlignment="1" applyProtection="1">
      <alignment horizontal="center" vertical="center"/>
      <protection hidden="1"/>
    </xf>
    <xf numFmtId="0" fontId="19" fillId="0" borderId="110" xfId="0" applyFont="1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49" fontId="3" fillId="0" borderId="132" xfId="0" applyNumberFormat="1" applyFont="1" applyBorder="1" applyAlignment="1" applyProtection="1">
      <alignment horizontal="center" vertical="center"/>
      <protection hidden="1"/>
    </xf>
    <xf numFmtId="0" fontId="19" fillId="0" borderId="134" xfId="0" applyFont="1" applyBorder="1" applyAlignment="1" applyProtection="1">
      <alignment horizontal="center" vertical="center"/>
      <protection hidden="1"/>
    </xf>
    <xf numFmtId="0" fontId="3" fillId="0" borderId="133" xfId="0" applyFont="1" applyBorder="1" applyAlignment="1" applyProtection="1">
      <alignment horizontal="center" vertical="center" wrapText="1"/>
      <protection hidden="1"/>
    </xf>
    <xf numFmtId="0" fontId="3" fillId="0" borderId="99" xfId="0" applyFont="1" applyBorder="1" applyAlignment="1" applyProtection="1">
      <alignment horizontal="left" vertical="top" wrapText="1"/>
      <protection hidden="1"/>
    </xf>
    <xf numFmtId="0" fontId="3" fillId="0" borderId="133" xfId="0" applyFont="1" applyBorder="1" applyAlignment="1" applyProtection="1">
      <alignment horizontal="left" vertical="top" wrapText="1"/>
      <protection hidden="1"/>
    </xf>
    <xf numFmtId="4" fontId="3" fillId="0" borderId="105" xfId="0" applyNumberFormat="1" applyFont="1" applyBorder="1" applyAlignment="1" applyProtection="1">
      <alignment horizontal="center" vertical="center"/>
      <protection hidden="1"/>
    </xf>
    <xf numFmtId="4" fontId="3" fillId="0" borderId="133" xfId="0" applyNumberFormat="1" applyFont="1" applyBorder="1" applyAlignment="1" applyProtection="1">
      <alignment horizontal="center" vertical="center" wrapText="1"/>
      <protection hidden="1"/>
    </xf>
    <xf numFmtId="167" fontId="15" fillId="5" borderId="143" xfId="0" applyNumberFormat="1" applyFont="1" applyFill="1" applyBorder="1" applyAlignment="1" applyProtection="1">
      <alignment horizontal="center" vertical="center"/>
      <protection hidden="1"/>
    </xf>
    <xf numFmtId="167" fontId="15" fillId="5" borderId="144" xfId="0" applyNumberFormat="1" applyFont="1" applyFill="1" applyBorder="1" applyAlignment="1" applyProtection="1">
      <alignment horizontal="center" vertical="center"/>
      <protection hidden="1"/>
    </xf>
    <xf numFmtId="167" fontId="15" fillId="5" borderId="145" xfId="0" applyNumberFormat="1" applyFont="1" applyFill="1" applyBorder="1" applyAlignment="1" applyProtection="1">
      <alignment horizontal="center" vertical="center"/>
      <protection hidden="1"/>
    </xf>
    <xf numFmtId="167" fontId="15" fillId="5" borderId="147" xfId="0" applyNumberFormat="1" applyFont="1" applyFill="1" applyBorder="1" applyAlignment="1" applyProtection="1">
      <alignment horizontal="center" vertical="center"/>
      <protection hidden="1"/>
    </xf>
    <xf numFmtId="167" fontId="15" fillId="5" borderId="150" xfId="0" applyNumberFormat="1" applyFont="1" applyFill="1" applyBorder="1" applyAlignment="1" applyProtection="1">
      <alignment horizontal="center" vertical="center"/>
      <protection hidden="1"/>
    </xf>
    <xf numFmtId="167" fontId="15" fillId="5" borderId="152" xfId="0" applyNumberFormat="1" applyFont="1" applyFill="1" applyBorder="1" applyAlignment="1" applyProtection="1">
      <alignment horizontal="center" vertical="center"/>
      <protection hidden="1"/>
    </xf>
    <xf numFmtId="167" fontId="15" fillId="5" borderId="153" xfId="0" applyNumberFormat="1" applyFont="1" applyFill="1" applyBorder="1" applyAlignment="1" applyProtection="1">
      <alignment horizontal="center" vertical="center"/>
      <protection hidden="1"/>
    </xf>
    <xf numFmtId="167" fontId="15" fillId="5" borderId="154" xfId="0" applyNumberFormat="1" applyFont="1" applyFill="1" applyBorder="1" applyAlignment="1" applyProtection="1">
      <alignment horizontal="center" vertical="center"/>
      <protection hidden="1"/>
    </xf>
    <xf numFmtId="167" fontId="15" fillId="5" borderId="155" xfId="0" applyNumberFormat="1" applyFont="1" applyFill="1" applyBorder="1" applyAlignment="1" applyProtection="1">
      <alignment horizontal="center" vertical="center"/>
      <protection hidden="1"/>
    </xf>
    <xf numFmtId="167" fontId="15" fillId="5" borderId="157" xfId="0" applyNumberFormat="1" applyFont="1" applyFill="1" applyBorder="1" applyAlignment="1" applyProtection="1">
      <alignment horizontal="center" vertical="center"/>
      <protection hidden="1"/>
    </xf>
    <xf numFmtId="167" fontId="15" fillId="5" borderId="158" xfId="0" applyNumberFormat="1" applyFont="1" applyFill="1" applyBorder="1" applyAlignment="1" applyProtection="1">
      <alignment horizontal="center" vertical="center"/>
      <protection hidden="1"/>
    </xf>
    <xf numFmtId="10" fontId="45" fillId="0" borderId="0" xfId="0" applyNumberFormat="1" applyFont="1" applyProtection="1">
      <protection locked="0"/>
    </xf>
    <xf numFmtId="0" fontId="8" fillId="0" borderId="159" xfId="0" applyFont="1" applyBorder="1" applyAlignment="1" applyProtection="1">
      <alignment vertical="center"/>
      <protection hidden="1"/>
    </xf>
    <xf numFmtId="0" fontId="15" fillId="0" borderId="159" xfId="0" applyFont="1" applyBorder="1" applyProtection="1">
      <protection hidden="1"/>
    </xf>
    <xf numFmtId="0" fontId="3" fillId="0" borderId="159" xfId="0" applyFont="1" applyBorder="1" applyProtection="1">
      <protection hidden="1"/>
    </xf>
    <xf numFmtId="4" fontId="3" fillId="0" borderId="0" xfId="0" applyNumberFormat="1" applyFont="1" applyAlignment="1" applyProtection="1">
      <alignment vertical="center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 hidden="1"/>
    </xf>
    <xf numFmtId="0" fontId="3" fillId="7" borderId="167" xfId="0" applyFont="1" applyFill="1" applyBorder="1" applyAlignment="1" applyProtection="1">
      <alignment horizontal="center" vertical="center" wrapText="1"/>
      <protection hidden="1"/>
    </xf>
    <xf numFmtId="0" fontId="19" fillId="7" borderId="167" xfId="0" applyFont="1" applyFill="1" applyBorder="1" applyAlignment="1" applyProtection="1">
      <alignment horizontal="center" vertical="center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4" fontId="3" fillId="0" borderId="80" xfId="0" applyNumberFormat="1" applyFont="1" applyBorder="1" applyAlignment="1" applyProtection="1">
      <alignment horizontal="center" vertical="center"/>
      <protection hidden="1"/>
    </xf>
    <xf numFmtId="0" fontId="3" fillId="0" borderId="168" xfId="0" applyFont="1" applyBorder="1" applyAlignment="1" applyProtection="1">
      <alignment horizontal="center" vertical="center" wrapText="1"/>
      <protection hidden="1"/>
    </xf>
    <xf numFmtId="0" fontId="3" fillId="0" borderId="99" xfId="0" applyFont="1" applyBorder="1" applyAlignment="1" applyProtection="1">
      <alignment horizontal="center" vertical="center" wrapText="1"/>
      <protection hidden="1"/>
    </xf>
    <xf numFmtId="0" fontId="19" fillId="0" borderId="99" xfId="0" applyFont="1" applyBorder="1" applyAlignment="1" applyProtection="1">
      <alignment horizontal="center" vertical="center"/>
      <protection hidden="1"/>
    </xf>
    <xf numFmtId="0" fontId="3" fillId="0" borderId="99" xfId="0" applyFont="1" applyBorder="1" applyAlignment="1" applyProtection="1">
      <alignment horizontal="left" vertical="center" wrapText="1"/>
      <protection hidden="1"/>
    </xf>
    <xf numFmtId="4" fontId="3" fillId="0" borderId="99" xfId="0" applyNumberFormat="1" applyFont="1" applyBorder="1" applyAlignment="1" applyProtection="1">
      <alignment horizontal="center" vertical="center"/>
      <protection hidden="1"/>
    </xf>
    <xf numFmtId="0" fontId="3" fillId="0" borderId="169" xfId="0" applyFont="1" applyBorder="1" applyAlignment="1" applyProtection="1">
      <alignment horizontal="center" vertical="center" wrapText="1"/>
      <protection hidden="1"/>
    </xf>
    <xf numFmtId="0" fontId="3" fillId="0" borderId="112" xfId="0" applyFont="1" applyBorder="1" applyAlignment="1" applyProtection="1">
      <alignment horizontal="center" vertical="center" wrapText="1"/>
      <protection hidden="1"/>
    </xf>
    <xf numFmtId="0" fontId="19" fillId="0" borderId="112" xfId="0" applyFont="1" applyBorder="1" applyAlignment="1" applyProtection="1">
      <alignment horizontal="center" vertical="center"/>
      <protection hidden="1"/>
    </xf>
    <xf numFmtId="0" fontId="3" fillId="0" borderId="112" xfId="0" applyFont="1" applyBorder="1" applyAlignment="1" applyProtection="1">
      <alignment horizontal="left" vertical="center" wrapText="1"/>
      <protection hidden="1"/>
    </xf>
    <xf numFmtId="0" fontId="3" fillId="0" borderId="170" xfId="0" applyFont="1" applyBorder="1" applyAlignment="1" applyProtection="1">
      <alignment horizontal="center" vertical="center" wrapText="1"/>
      <protection hidden="1"/>
    </xf>
    <xf numFmtId="0" fontId="19" fillId="0" borderId="105" xfId="0" applyFont="1" applyBorder="1" applyAlignment="1" applyProtection="1">
      <alignment horizontal="center" vertical="center"/>
      <protection hidden="1"/>
    </xf>
    <xf numFmtId="0" fontId="3" fillId="0" borderId="105" xfId="0" applyFont="1" applyBorder="1" applyAlignment="1" applyProtection="1">
      <alignment horizontal="left" vertical="center" wrapText="1"/>
      <protection hidden="1"/>
    </xf>
    <xf numFmtId="0" fontId="3" fillId="0" borderId="61" xfId="0" applyFont="1" applyBorder="1" applyAlignment="1" applyProtection="1">
      <alignment vertical="center"/>
      <protection locked="0"/>
    </xf>
    <xf numFmtId="4" fontId="3" fillId="0" borderId="172" xfId="0" applyNumberFormat="1" applyFont="1" applyBorder="1" applyAlignment="1" applyProtection="1">
      <alignment horizontal="center" vertical="center"/>
      <protection hidden="1"/>
    </xf>
    <xf numFmtId="4" fontId="3" fillId="0" borderId="172" xfId="0" applyNumberFormat="1" applyFont="1" applyBorder="1" applyAlignment="1" applyProtection="1">
      <alignment horizontal="center" vertical="center" wrapText="1"/>
      <protection hidden="1"/>
    </xf>
    <xf numFmtId="166" fontId="6" fillId="3" borderId="171" xfId="0" applyNumberFormat="1" applyFont="1" applyFill="1" applyBorder="1" applyAlignment="1" applyProtection="1">
      <alignment horizontal="centerContinuous" vertical="center" wrapText="1"/>
      <protection hidden="1"/>
    </xf>
    <xf numFmtId="10" fontId="29" fillId="0" borderId="33" xfId="0" applyNumberFormat="1" applyFont="1" applyBorder="1" applyAlignment="1" applyProtection="1">
      <alignment horizontal="center" vertical="center" wrapText="1"/>
      <protection hidden="1"/>
    </xf>
    <xf numFmtId="0" fontId="3" fillId="7" borderId="76" xfId="0" applyFont="1" applyFill="1" applyBorder="1" applyAlignment="1" applyProtection="1">
      <alignment horizontal="center" vertical="center"/>
      <protection hidden="1"/>
    </xf>
    <xf numFmtId="4" fontId="3" fillId="0" borderId="75" xfId="0" applyNumberFormat="1" applyFont="1" applyBorder="1" applyAlignment="1" applyProtection="1">
      <alignment horizontal="center" vertical="center" wrapText="1"/>
      <protection hidden="1"/>
    </xf>
    <xf numFmtId="0" fontId="3" fillId="7" borderId="25" xfId="0" applyFont="1" applyFill="1" applyBorder="1" applyAlignment="1" applyProtection="1">
      <alignment horizontal="center" vertical="center" wrapText="1"/>
      <protection hidden="1"/>
    </xf>
    <xf numFmtId="0" fontId="3" fillId="7" borderId="76" xfId="0" applyFont="1" applyFill="1" applyBorder="1" applyAlignment="1" applyProtection="1">
      <alignment horizontal="center" vertical="center" wrapText="1"/>
      <protection hidden="1"/>
    </xf>
    <xf numFmtId="4" fontId="3" fillId="7" borderId="77" xfId="0" applyNumberFormat="1" applyFont="1" applyFill="1" applyBorder="1" applyAlignment="1" applyProtection="1">
      <alignment horizontal="center" vertical="center"/>
      <protection hidden="1"/>
    </xf>
    <xf numFmtId="0" fontId="7" fillId="0" borderId="122" xfId="0" applyFont="1" applyBorder="1" applyAlignment="1" applyProtection="1">
      <alignment horizontal="centerContinuous"/>
      <protection hidden="1"/>
    </xf>
    <xf numFmtId="4" fontId="3" fillId="0" borderId="174" xfId="0" applyNumberFormat="1" applyFont="1" applyBorder="1" applyAlignment="1" applyProtection="1">
      <alignment horizontal="center" vertical="center" wrapText="1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4" fontId="3" fillId="0" borderId="25" xfId="0" applyNumberFormat="1" applyFont="1" applyBorder="1" applyAlignment="1" applyProtection="1">
      <alignment horizontal="center" vertical="center"/>
      <protection hidden="1"/>
    </xf>
    <xf numFmtId="0" fontId="11" fillId="0" borderId="175" xfId="0" applyFont="1" applyBorder="1" applyAlignment="1" applyProtection="1">
      <alignment horizontal="centerContinuous" vertical="center"/>
      <protection hidden="1"/>
    </xf>
    <xf numFmtId="0" fontId="7" fillId="0" borderId="175" xfId="0" applyFont="1" applyBorder="1" applyAlignment="1" applyProtection="1">
      <alignment horizontal="centerContinuous"/>
      <protection hidden="1"/>
    </xf>
    <xf numFmtId="0" fontId="11" fillId="0" borderId="175" xfId="0" applyFont="1" applyBorder="1" applyAlignment="1" applyProtection="1">
      <alignment horizontal="center" vertical="center" wrapText="1"/>
      <protection hidden="1"/>
    </xf>
    <xf numFmtId="0" fontId="11" fillId="0" borderId="175" xfId="0" applyFont="1" applyBorder="1" applyAlignment="1" applyProtection="1">
      <alignment horizontal="left" vertical="center" wrapText="1"/>
      <protection hidden="1"/>
    </xf>
    <xf numFmtId="166" fontId="11" fillId="0" borderId="176" xfId="0" applyNumberFormat="1" applyFont="1" applyBorder="1" applyAlignment="1" applyProtection="1">
      <alignment horizontal="centerContinuous" vertical="center"/>
      <protection hidden="1"/>
    </xf>
    <xf numFmtId="0" fontId="19" fillId="0" borderId="126" xfId="0" applyFont="1" applyBorder="1" applyAlignment="1" applyProtection="1">
      <alignment horizontal="center" vertical="center"/>
      <protection hidden="1"/>
    </xf>
    <xf numFmtId="0" fontId="3" fillId="0" borderId="177" xfId="0" applyFont="1" applyBorder="1" applyAlignment="1" applyProtection="1">
      <alignment horizontal="center" vertical="center" wrapText="1"/>
      <protection hidden="1"/>
    </xf>
    <xf numFmtId="0" fontId="3" fillId="0" borderId="106" xfId="0" applyFont="1" applyBorder="1" applyAlignment="1" applyProtection="1">
      <alignment horizontal="left" vertical="top" wrapText="1"/>
      <protection hidden="1"/>
    </xf>
    <xf numFmtId="4" fontId="3" fillId="0" borderId="106" xfId="0" applyNumberFormat="1" applyFont="1" applyBorder="1" applyAlignment="1" applyProtection="1">
      <alignment horizontal="center" vertical="center"/>
      <protection hidden="1"/>
    </xf>
    <xf numFmtId="49" fontId="3" fillId="0" borderId="169" xfId="0" applyNumberFormat="1" applyFont="1" applyBorder="1" applyAlignment="1" applyProtection="1">
      <alignment horizontal="center" vertical="center"/>
      <protection hidden="1"/>
    </xf>
    <xf numFmtId="0" fontId="19" fillId="0" borderId="109" xfId="0" applyFont="1" applyBorder="1" applyAlignment="1" applyProtection="1">
      <alignment horizontal="center" vertical="center"/>
      <protection hidden="1"/>
    </xf>
    <xf numFmtId="0" fontId="19" fillId="0" borderId="177" xfId="0" applyFont="1" applyBorder="1" applyAlignment="1" applyProtection="1">
      <alignment horizontal="center" vertical="center"/>
      <protection hidden="1"/>
    </xf>
    <xf numFmtId="0" fontId="19" fillId="0" borderId="178" xfId="0" applyFont="1" applyBorder="1" applyAlignment="1" applyProtection="1">
      <alignment horizontal="center" vertical="center"/>
      <protection hidden="1"/>
    </xf>
    <xf numFmtId="0" fontId="3" fillId="0" borderId="178" xfId="0" applyFont="1" applyBorder="1" applyAlignment="1" applyProtection="1">
      <alignment horizontal="center" vertical="center" wrapText="1"/>
      <protection hidden="1"/>
    </xf>
    <xf numFmtId="0" fontId="3" fillId="0" borderId="105" xfId="0" applyFont="1" applyBorder="1" applyAlignment="1" applyProtection="1">
      <alignment horizontal="left" vertical="top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19" fillId="0" borderId="129" xfId="0" applyFont="1" applyBorder="1" applyAlignment="1" applyProtection="1">
      <alignment horizontal="center" vertical="center"/>
      <protection hidden="1"/>
    </xf>
    <xf numFmtId="0" fontId="3" fillId="0" borderId="129" xfId="0" applyFont="1" applyBorder="1" applyAlignment="1" applyProtection="1">
      <alignment horizontal="center" vertical="center" wrapText="1"/>
      <protection hidden="1"/>
    </xf>
    <xf numFmtId="0" fontId="3" fillId="0" borderId="172" xfId="0" applyFont="1" applyBorder="1" applyAlignment="1" applyProtection="1">
      <alignment horizontal="left" vertical="top" wrapText="1"/>
      <protection hidden="1"/>
    </xf>
    <xf numFmtId="10" fontId="24" fillId="0" borderId="85" xfId="0" applyNumberFormat="1" applyFont="1" applyBorder="1" applyAlignment="1" applyProtection="1">
      <alignment horizontal="center" vertical="center" wrapText="1"/>
      <protection hidden="1"/>
    </xf>
    <xf numFmtId="49" fontId="3" fillId="0" borderId="181" xfId="0" applyNumberFormat="1" applyFont="1" applyBorder="1" applyAlignment="1" applyProtection="1">
      <alignment horizontal="center" vertical="center"/>
      <protection hidden="1"/>
    </xf>
    <xf numFmtId="49" fontId="3" fillId="0" borderId="182" xfId="0" applyNumberFormat="1" applyFont="1" applyBorder="1" applyAlignment="1" applyProtection="1">
      <alignment horizontal="center" vertical="center"/>
      <protection hidden="1"/>
    </xf>
    <xf numFmtId="10" fontId="24" fillId="0" borderId="183" xfId="0" applyNumberFormat="1" applyFont="1" applyBorder="1" applyAlignment="1" applyProtection="1">
      <alignment horizontal="center" vertical="center" wrapText="1"/>
      <protection hidden="1"/>
    </xf>
    <xf numFmtId="10" fontId="29" fillId="0" borderId="184" xfId="0" applyNumberFormat="1" applyFont="1" applyBorder="1" applyAlignment="1" applyProtection="1">
      <alignment horizontal="center" vertical="center" wrapText="1"/>
      <protection hidden="1"/>
    </xf>
    <xf numFmtId="0" fontId="3" fillId="0" borderId="71" xfId="0" applyFont="1" applyBorder="1" applyAlignment="1" applyProtection="1">
      <alignment horizontal="center" vertical="center" wrapText="1"/>
      <protection hidden="1"/>
    </xf>
    <xf numFmtId="10" fontId="24" fillId="0" borderId="183" xfId="0" applyNumberFormat="1" applyFont="1" applyBorder="1" applyAlignment="1" applyProtection="1">
      <alignment horizontal="center" vertical="center"/>
      <protection hidden="1"/>
    </xf>
    <xf numFmtId="0" fontId="19" fillId="7" borderId="66" xfId="0" applyFont="1" applyFill="1" applyBorder="1" applyAlignment="1" applyProtection="1">
      <alignment horizontal="center" vertical="center"/>
      <protection hidden="1"/>
    </xf>
    <xf numFmtId="0" fontId="19" fillId="7" borderId="90" xfId="0" applyFont="1" applyFill="1" applyBorder="1" applyAlignment="1" applyProtection="1">
      <alignment horizontal="center" vertical="center"/>
      <protection hidden="1"/>
    </xf>
    <xf numFmtId="49" fontId="3" fillId="7" borderId="90" xfId="0" applyNumberFormat="1" applyFont="1" applyFill="1" applyBorder="1" applyAlignment="1" applyProtection="1">
      <alignment horizontal="center" vertical="center"/>
      <protection hidden="1"/>
    </xf>
    <xf numFmtId="0" fontId="3" fillId="7" borderId="90" xfId="0" applyFont="1" applyFill="1" applyBorder="1" applyAlignment="1" applyProtection="1">
      <alignment horizontal="left" vertical="center" wrapText="1"/>
      <protection hidden="1"/>
    </xf>
    <xf numFmtId="0" fontId="19" fillId="7" borderId="173" xfId="0" applyFont="1" applyFill="1" applyBorder="1" applyAlignment="1" applyProtection="1">
      <alignment horizontal="center" vertical="center"/>
      <protection hidden="1"/>
    </xf>
    <xf numFmtId="4" fontId="3" fillId="7" borderId="187" xfId="0" applyNumberFormat="1" applyFont="1" applyFill="1" applyBorder="1" applyAlignment="1" applyProtection="1">
      <alignment horizontal="center" vertical="center"/>
      <protection hidden="1"/>
    </xf>
    <xf numFmtId="4" fontId="3" fillId="0" borderId="186" xfId="0" applyNumberFormat="1" applyFont="1" applyBorder="1" applyAlignment="1" applyProtection="1">
      <alignment horizontal="center" vertical="center" wrapText="1"/>
      <protection hidden="1"/>
    </xf>
    <xf numFmtId="4" fontId="3" fillId="0" borderId="90" xfId="0" applyNumberFormat="1" applyFont="1" applyBorder="1" applyAlignment="1" applyProtection="1">
      <alignment horizontal="center" vertical="center"/>
      <protection hidden="1"/>
    </xf>
    <xf numFmtId="4" fontId="3" fillId="0" borderId="188" xfId="0" applyNumberFormat="1" applyFont="1" applyBorder="1" applyAlignment="1" applyProtection="1">
      <alignment horizontal="center" vertical="center" wrapText="1"/>
      <protection hidden="1"/>
    </xf>
    <xf numFmtId="0" fontId="19" fillId="7" borderId="72" xfId="0" applyFont="1" applyFill="1" applyBorder="1" applyAlignment="1" applyProtection="1">
      <alignment horizontal="center" vertical="center"/>
      <protection hidden="1"/>
    </xf>
    <xf numFmtId="0" fontId="3" fillId="7" borderId="191" xfId="0" applyFont="1" applyFill="1" applyBorder="1" applyAlignment="1" applyProtection="1">
      <alignment horizontal="center" vertical="center"/>
      <protection hidden="1"/>
    </xf>
    <xf numFmtId="0" fontId="3" fillId="7" borderId="192" xfId="0" applyFont="1" applyFill="1" applyBorder="1" applyAlignment="1" applyProtection="1">
      <alignment horizontal="center" vertical="center"/>
      <protection hidden="1"/>
    </xf>
    <xf numFmtId="0" fontId="3" fillId="7" borderId="90" xfId="0" applyFont="1" applyFill="1" applyBorder="1" applyAlignment="1" applyProtection="1">
      <alignment horizontal="center" vertical="center"/>
      <protection hidden="1"/>
    </xf>
    <xf numFmtId="0" fontId="19" fillId="0" borderId="80" xfId="0" applyFont="1" applyBorder="1" applyAlignment="1" applyProtection="1">
      <alignment horizontal="center" vertical="center"/>
      <protection hidden="1"/>
    </xf>
    <xf numFmtId="49" fontId="3" fillId="0" borderId="80" xfId="0" applyNumberFormat="1" applyFont="1" applyBorder="1" applyAlignment="1" applyProtection="1">
      <alignment horizontal="center" vertical="center"/>
      <protection hidden="1"/>
    </xf>
    <xf numFmtId="4" fontId="3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84" xfId="0" applyNumberFormat="1" applyFont="1" applyBorder="1" applyAlignment="1" applyProtection="1">
      <alignment horizontal="center" vertical="center"/>
      <protection hidden="1"/>
    </xf>
    <xf numFmtId="49" fontId="3" fillId="0" borderId="74" xfId="0" applyNumberFormat="1" applyFont="1" applyBorder="1" applyAlignment="1" applyProtection="1">
      <alignment horizontal="center" vertical="center"/>
      <protection hidden="1"/>
    </xf>
    <xf numFmtId="49" fontId="3" fillId="0" borderId="73" xfId="0" applyNumberFormat="1" applyFont="1" applyBorder="1" applyAlignment="1" applyProtection="1">
      <alignment horizontal="center" vertical="center"/>
      <protection hidden="1"/>
    </xf>
    <xf numFmtId="49" fontId="3" fillId="0" borderId="193" xfId="0" applyNumberFormat="1" applyFont="1" applyBorder="1" applyAlignment="1" applyProtection="1">
      <alignment horizontal="center" vertical="center"/>
      <protection hidden="1"/>
    </xf>
    <xf numFmtId="0" fontId="3" fillId="0" borderId="194" xfId="0" applyFont="1" applyBorder="1" applyAlignment="1" applyProtection="1">
      <alignment horizontal="left" vertical="center" wrapText="1"/>
      <protection hidden="1"/>
    </xf>
    <xf numFmtId="0" fontId="3" fillId="0" borderId="75" xfId="0" applyFont="1" applyBorder="1" applyAlignment="1" applyProtection="1">
      <alignment horizontal="left" vertical="center" wrapText="1"/>
      <protection hidden="1"/>
    </xf>
    <xf numFmtId="0" fontId="3" fillId="0" borderId="76" xfId="0" applyFont="1" applyBorder="1" applyAlignment="1" applyProtection="1">
      <alignment horizontal="left" vertical="center" wrapText="1"/>
      <protection hidden="1"/>
    </xf>
    <xf numFmtId="4" fontId="3" fillId="0" borderId="75" xfId="0" applyNumberFormat="1" applyFont="1" applyBorder="1" applyAlignment="1" applyProtection="1">
      <alignment horizontal="center" vertical="center"/>
      <protection hidden="1"/>
    </xf>
    <xf numFmtId="4" fontId="3" fillId="0" borderId="78" xfId="0" applyNumberFormat="1" applyFont="1" applyBorder="1" applyAlignment="1" applyProtection="1">
      <alignment horizontal="center" vertical="center"/>
      <protection hidden="1"/>
    </xf>
    <xf numFmtId="4" fontId="3" fillId="0" borderId="77" xfId="0" applyNumberFormat="1" applyFont="1" applyBorder="1" applyAlignment="1" applyProtection="1">
      <alignment horizontal="center" vertical="center"/>
      <protection hidden="1"/>
    </xf>
    <xf numFmtId="4" fontId="3" fillId="0" borderId="194" xfId="0" applyNumberFormat="1" applyFont="1" applyBorder="1" applyAlignment="1" applyProtection="1">
      <alignment horizontal="center" vertical="center"/>
      <protection hidden="1"/>
    </xf>
    <xf numFmtId="10" fontId="24" fillId="0" borderId="131" xfId="0" applyNumberFormat="1" applyFont="1" applyBorder="1" applyAlignment="1" applyProtection="1">
      <alignment horizontal="center" vertical="center"/>
      <protection hidden="1"/>
    </xf>
    <xf numFmtId="10" fontId="24" fillId="0" borderId="195" xfId="0" applyNumberFormat="1" applyFont="1" applyBorder="1" applyAlignment="1" applyProtection="1">
      <alignment horizontal="center" vertical="center"/>
      <protection hidden="1"/>
    </xf>
    <xf numFmtId="10" fontId="24" fillId="0" borderId="196" xfId="0" applyNumberFormat="1" applyFont="1" applyBorder="1" applyAlignment="1" applyProtection="1">
      <alignment horizontal="center" vertical="center"/>
      <protection hidden="1"/>
    </xf>
    <xf numFmtId="0" fontId="3" fillId="0" borderId="197" xfId="0" applyFont="1" applyBorder="1" applyAlignment="1" applyProtection="1">
      <alignment horizontal="center" vertical="center" wrapText="1"/>
      <protection hidden="1"/>
    </xf>
    <xf numFmtId="0" fontId="3" fillId="0" borderId="106" xfId="0" applyFont="1" applyBorder="1" applyAlignment="1" applyProtection="1">
      <alignment horizontal="center" vertical="center" wrapText="1"/>
      <protection hidden="1"/>
    </xf>
    <xf numFmtId="0" fontId="19" fillId="0" borderId="106" xfId="0" applyFont="1" applyBorder="1" applyAlignment="1" applyProtection="1">
      <alignment horizontal="center" vertical="center"/>
      <protection hidden="1"/>
    </xf>
    <xf numFmtId="0" fontId="3" fillId="0" borderId="106" xfId="0" applyFont="1" applyBorder="1" applyAlignment="1" applyProtection="1">
      <alignment horizontal="left" vertical="center" wrapText="1"/>
      <protection hidden="1"/>
    </xf>
    <xf numFmtId="0" fontId="3" fillId="0" borderId="181" xfId="0" applyFont="1" applyBorder="1" applyAlignment="1" applyProtection="1">
      <alignment horizontal="center" vertical="center" wrapText="1"/>
      <protection hidden="1"/>
    </xf>
    <xf numFmtId="4" fontId="3" fillId="0" borderId="200" xfId="0" applyNumberFormat="1" applyFont="1" applyBorder="1" applyAlignment="1" applyProtection="1">
      <alignment horizontal="center" vertical="center" wrapText="1"/>
      <protection hidden="1"/>
    </xf>
    <xf numFmtId="0" fontId="3" fillId="0" borderId="84" xfId="0" applyFont="1" applyBorder="1" applyAlignment="1" applyProtection="1">
      <alignment horizontal="center" vertical="center" wrapText="1"/>
      <protection hidden="1"/>
    </xf>
    <xf numFmtId="0" fontId="3" fillId="0" borderId="202" xfId="0" applyFont="1" applyBorder="1" applyAlignment="1" applyProtection="1">
      <alignment horizontal="center" vertical="center" wrapText="1"/>
      <protection hidden="1"/>
    </xf>
    <xf numFmtId="0" fontId="11" fillId="7" borderId="113" xfId="0" applyFont="1" applyFill="1" applyBorder="1" applyAlignment="1" applyProtection="1">
      <alignment horizontal="left" vertical="center" wrapText="1"/>
      <protection hidden="1"/>
    </xf>
    <xf numFmtId="0" fontId="3" fillId="7" borderId="130" xfId="0" applyFont="1" applyFill="1" applyBorder="1" applyAlignment="1" applyProtection="1">
      <alignment horizontal="left" vertical="center" wrapText="1"/>
      <protection hidden="1"/>
    </xf>
    <xf numFmtId="0" fontId="3" fillId="7" borderId="92" xfId="0" applyFont="1" applyFill="1" applyBorder="1" applyAlignment="1" applyProtection="1">
      <alignment horizontal="left" vertical="center" wrapText="1"/>
      <protection hidden="1"/>
    </xf>
    <xf numFmtId="49" fontId="3" fillId="7" borderId="203" xfId="0" applyNumberFormat="1" applyFont="1" applyFill="1" applyBorder="1" applyAlignment="1" applyProtection="1">
      <alignment horizontal="center" vertical="center"/>
      <protection hidden="1"/>
    </xf>
    <xf numFmtId="49" fontId="3" fillId="7" borderId="204" xfId="0" applyNumberFormat="1" applyFont="1" applyFill="1" applyBorder="1" applyAlignment="1" applyProtection="1">
      <alignment horizontal="center" vertical="center"/>
      <protection hidden="1"/>
    </xf>
    <xf numFmtId="0" fontId="19" fillId="7" borderId="92" xfId="0" applyFont="1" applyFill="1" applyBorder="1" applyAlignment="1" applyProtection="1">
      <alignment horizontal="center" vertical="center"/>
      <protection hidden="1"/>
    </xf>
    <xf numFmtId="49" fontId="3" fillId="7" borderId="205" xfId="0" applyNumberFormat="1" applyFont="1" applyFill="1" applyBorder="1" applyAlignment="1" applyProtection="1">
      <alignment horizontal="center" vertical="center"/>
      <protection hidden="1"/>
    </xf>
    <xf numFmtId="0" fontId="19" fillId="7" borderId="206" xfId="0" applyFont="1" applyFill="1" applyBorder="1" applyAlignment="1" applyProtection="1">
      <alignment horizontal="center" vertical="center"/>
      <protection hidden="1"/>
    </xf>
    <xf numFmtId="49" fontId="3" fillId="7" borderId="207" xfId="0" applyNumberFormat="1" applyFont="1" applyFill="1" applyBorder="1" applyAlignment="1" applyProtection="1">
      <alignment horizontal="center" vertical="center"/>
      <protection hidden="1"/>
    </xf>
    <xf numFmtId="0" fontId="19" fillId="0" borderId="191" xfId="0" applyFont="1" applyBorder="1" applyAlignment="1" applyProtection="1">
      <alignment horizontal="center" vertical="center"/>
      <protection hidden="1"/>
    </xf>
    <xf numFmtId="0" fontId="3" fillId="0" borderId="191" xfId="0" applyFont="1" applyBorder="1" applyAlignment="1" applyProtection="1">
      <alignment horizontal="center" vertical="center" wrapText="1"/>
      <protection hidden="1"/>
    </xf>
    <xf numFmtId="0" fontId="11" fillId="0" borderId="95" xfId="0" applyFont="1" applyBorder="1" applyAlignment="1" applyProtection="1">
      <alignment horizontal="left" vertical="center" wrapText="1"/>
      <protection hidden="1"/>
    </xf>
    <xf numFmtId="10" fontId="24" fillId="0" borderId="21" xfId="0" applyNumberFormat="1" applyFont="1" applyBorder="1" applyAlignment="1" applyProtection="1">
      <alignment horizontal="center" vertical="center" wrapText="1"/>
      <protection hidden="1"/>
    </xf>
    <xf numFmtId="166" fontId="11" fillId="0" borderId="88" xfId="0" applyNumberFormat="1" applyFont="1" applyBorder="1" applyAlignment="1" applyProtection="1">
      <alignment horizontal="centerContinuous" vertical="center"/>
      <protection hidden="1"/>
    </xf>
    <xf numFmtId="0" fontId="7" fillId="0" borderId="208" xfId="0" applyFont="1" applyBorder="1" applyAlignment="1" applyProtection="1">
      <alignment horizontal="centerContinuous"/>
      <protection hidden="1"/>
    </xf>
    <xf numFmtId="49" fontId="3" fillId="0" borderId="209" xfId="0" applyNumberFormat="1" applyFont="1" applyBorder="1" applyAlignment="1" applyProtection="1">
      <alignment horizontal="center" vertical="center"/>
      <protection hidden="1"/>
    </xf>
    <xf numFmtId="0" fontId="3" fillId="0" borderId="211" xfId="0" applyFont="1" applyBorder="1" applyAlignment="1" applyProtection="1">
      <alignment horizontal="center" vertical="center" wrapText="1"/>
      <protection hidden="1"/>
    </xf>
    <xf numFmtId="0" fontId="3" fillId="0" borderId="210" xfId="0" applyFont="1" applyBorder="1" applyAlignment="1" applyProtection="1">
      <alignment horizontal="left" vertical="top" wrapText="1"/>
      <protection hidden="1"/>
    </xf>
    <xf numFmtId="4" fontId="3" fillId="0" borderId="210" xfId="0" applyNumberFormat="1" applyFont="1" applyBorder="1" applyAlignment="1" applyProtection="1">
      <alignment horizontal="center" vertical="center"/>
      <protection hidden="1"/>
    </xf>
    <xf numFmtId="4" fontId="3" fillId="0" borderId="210" xfId="0" applyNumberFormat="1" applyFont="1" applyBorder="1" applyAlignment="1" applyProtection="1">
      <alignment horizontal="center" vertical="center" wrapText="1"/>
      <protection hidden="1"/>
    </xf>
    <xf numFmtId="0" fontId="19" fillId="0" borderId="211" xfId="0" applyFont="1" applyBorder="1" applyAlignment="1" applyProtection="1">
      <alignment horizontal="center" vertical="center"/>
      <protection hidden="1"/>
    </xf>
    <xf numFmtId="49" fontId="3" fillId="7" borderId="201" xfId="0" applyNumberFormat="1" applyFont="1" applyFill="1" applyBorder="1" applyAlignment="1" applyProtection="1">
      <alignment horizontal="center" vertical="center"/>
      <protection hidden="1"/>
    </xf>
    <xf numFmtId="10" fontId="24" fillId="7" borderId="212" xfId="0" applyNumberFormat="1" applyFont="1" applyFill="1" applyBorder="1" applyAlignment="1" applyProtection="1">
      <alignment horizontal="center" vertical="center"/>
      <protection hidden="1"/>
    </xf>
    <xf numFmtId="0" fontId="3" fillId="7" borderId="54" xfId="0" applyFont="1" applyFill="1" applyBorder="1" applyAlignment="1" applyProtection="1">
      <alignment horizontal="center" vertical="center" wrapText="1"/>
      <protection hidden="1"/>
    </xf>
    <xf numFmtId="0" fontId="3" fillId="7" borderId="189" xfId="0" applyFont="1" applyFill="1" applyBorder="1" applyAlignment="1" applyProtection="1">
      <alignment horizontal="center" vertical="center"/>
      <protection hidden="1"/>
    </xf>
    <xf numFmtId="4" fontId="3" fillId="7" borderId="190" xfId="0" applyNumberFormat="1" applyFont="1" applyFill="1" applyBorder="1" applyAlignment="1" applyProtection="1">
      <alignment horizontal="center" vertical="center"/>
      <protection hidden="1"/>
    </xf>
    <xf numFmtId="10" fontId="29" fillId="0" borderId="185" xfId="0" applyNumberFormat="1" applyFont="1" applyBorder="1" applyAlignment="1" applyProtection="1">
      <alignment horizontal="center" vertical="center" wrapText="1"/>
      <protection hidden="1"/>
    </xf>
    <xf numFmtId="10" fontId="24" fillId="7" borderId="183" xfId="0" applyNumberFormat="1" applyFont="1" applyFill="1" applyBorder="1" applyAlignment="1" applyProtection="1">
      <alignment horizontal="center" vertical="center"/>
      <protection hidden="1"/>
    </xf>
    <xf numFmtId="10" fontId="29" fillId="0" borderId="213" xfId="0" applyNumberFormat="1" applyFont="1" applyBorder="1" applyAlignment="1" applyProtection="1">
      <alignment horizontal="center" vertical="center" wrapText="1"/>
      <protection hidden="1"/>
    </xf>
    <xf numFmtId="10" fontId="29" fillId="0" borderId="180" xfId="0" applyNumberFormat="1" applyFont="1" applyBorder="1" applyAlignment="1" applyProtection="1">
      <alignment horizontal="center" vertical="center" wrapText="1"/>
      <protection hidden="1"/>
    </xf>
    <xf numFmtId="10" fontId="29" fillId="0" borderId="214" xfId="0" applyNumberFormat="1" applyFont="1" applyBorder="1" applyAlignment="1" applyProtection="1">
      <alignment horizontal="center" vertical="center" wrapText="1"/>
      <protection hidden="1"/>
    </xf>
    <xf numFmtId="10" fontId="24" fillId="0" borderId="215" xfId="0" applyNumberFormat="1" applyFont="1" applyBorder="1" applyAlignment="1" applyProtection="1">
      <alignment horizontal="center" vertical="center"/>
      <protection hidden="1"/>
    </xf>
    <xf numFmtId="10" fontId="24" fillId="7" borderId="33" xfId="0" applyNumberFormat="1" applyFont="1" applyFill="1" applyBorder="1" applyAlignment="1" applyProtection="1">
      <alignment horizontal="center" vertical="center"/>
      <protection hidden="1"/>
    </xf>
    <xf numFmtId="10" fontId="24" fillId="7" borderId="215" xfId="0" applyNumberFormat="1" applyFont="1" applyFill="1" applyBorder="1" applyAlignment="1" applyProtection="1">
      <alignment horizontal="center" vertical="center"/>
      <protection hidden="1"/>
    </xf>
    <xf numFmtId="10" fontId="29" fillId="0" borderId="216" xfId="0" applyNumberFormat="1" applyFont="1" applyBorder="1" applyAlignment="1" applyProtection="1">
      <alignment horizontal="center" vertical="center" wrapText="1"/>
      <protection hidden="1"/>
    </xf>
    <xf numFmtId="10" fontId="24" fillId="0" borderId="217" xfId="0" applyNumberFormat="1" applyFont="1" applyBorder="1" applyAlignment="1" applyProtection="1">
      <alignment horizontal="center" vertical="center"/>
      <protection hidden="1"/>
    </xf>
    <xf numFmtId="10" fontId="24" fillId="0" borderId="213" xfId="0" applyNumberFormat="1" applyFont="1" applyBorder="1" applyAlignment="1" applyProtection="1">
      <alignment horizontal="center" vertical="center"/>
      <protection hidden="1"/>
    </xf>
    <xf numFmtId="10" fontId="24" fillId="0" borderId="185" xfId="0" applyNumberFormat="1" applyFont="1" applyBorder="1" applyAlignment="1" applyProtection="1">
      <alignment horizontal="center" vertical="center" wrapText="1"/>
      <protection hidden="1"/>
    </xf>
    <xf numFmtId="10" fontId="24" fillId="7" borderId="213" xfId="0" applyNumberFormat="1" applyFont="1" applyFill="1" applyBorder="1" applyAlignment="1" applyProtection="1">
      <alignment horizontal="center" vertical="center"/>
      <protection hidden="1"/>
    </xf>
    <xf numFmtId="0" fontId="38" fillId="0" borderId="5" xfId="20" applyFont="1" applyAlignment="1" applyProtection="1">
      <alignment horizontal="center" vertical="center"/>
      <protection locked="0"/>
    </xf>
    <xf numFmtId="167" fontId="15" fillId="5" borderId="219" xfId="0" applyNumberFormat="1" applyFont="1" applyFill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vertical="center" wrapText="1"/>
      <protection locked="0"/>
    </xf>
    <xf numFmtId="0" fontId="35" fillId="0" borderId="60" xfId="20" applyFont="1" applyBorder="1" applyProtection="1">
      <protection locked="0"/>
    </xf>
    <xf numFmtId="0" fontId="35" fillId="0" borderId="5" xfId="20" applyFont="1" applyAlignment="1" applyProtection="1">
      <alignment horizontal="center"/>
      <protection locked="0"/>
    </xf>
    <xf numFmtId="0" fontId="21" fillId="0" borderId="62" xfId="20" applyFont="1" applyBorder="1" applyAlignment="1" applyProtection="1">
      <alignment vertical="center"/>
      <protection locked="0"/>
    </xf>
    <xf numFmtId="0" fontId="36" fillId="0" borderId="62" xfId="20" applyFont="1" applyBorder="1" applyAlignment="1" applyProtection="1">
      <alignment vertical="center"/>
      <protection locked="0"/>
    </xf>
    <xf numFmtId="0" fontId="37" fillId="0" borderId="64" xfId="20" applyFont="1" applyBorder="1" applyAlignment="1" applyProtection="1">
      <alignment horizontal="left" vertical="center"/>
      <protection locked="0"/>
    </xf>
    <xf numFmtId="0" fontId="38" fillId="0" borderId="64" xfId="20" applyFont="1" applyBorder="1" applyAlignment="1" applyProtection="1">
      <alignment horizontal="center" vertical="center" wrapText="1"/>
      <protection locked="0"/>
    </xf>
    <xf numFmtId="4" fontId="38" fillId="0" borderId="64" xfId="20" applyNumberFormat="1" applyFont="1" applyBorder="1" applyAlignment="1" applyProtection="1">
      <alignment horizontal="center" vertical="center" wrapText="1"/>
      <protection locked="0"/>
    </xf>
    <xf numFmtId="0" fontId="38" fillId="0" borderId="65" xfId="20" applyFont="1" applyBorder="1" applyAlignment="1" applyProtection="1">
      <alignment horizontal="center" vertical="center" wrapText="1"/>
      <protection locked="0"/>
    </xf>
    <xf numFmtId="0" fontId="0" fillId="0" borderId="5" xfId="20" applyFont="1" applyAlignment="1" applyProtection="1">
      <alignment horizontal="center" vertical="center"/>
      <protection locked="0"/>
    </xf>
    <xf numFmtId="0" fontId="21" fillId="0" borderId="37" xfId="20" applyFont="1" applyBorder="1" applyAlignment="1" applyProtection="1">
      <alignment vertical="center" wrapText="1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9" fillId="0" borderId="5" xfId="20" applyFont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9" fillId="0" borderId="5" xfId="0" applyFont="1" applyBorder="1" applyAlignment="1" applyProtection="1">
      <alignment horizontal="center" vertical="center"/>
      <protection locked="0"/>
    </xf>
    <xf numFmtId="165" fontId="1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37" fillId="0" borderId="5" xfId="20" applyFont="1" applyAlignment="1" applyProtection="1">
      <alignment horizontal="centerContinuous" vertical="center"/>
      <protection hidden="1"/>
    </xf>
    <xf numFmtId="4" fontId="38" fillId="0" borderId="5" xfId="20" applyNumberFormat="1" applyFont="1" applyAlignment="1" applyProtection="1">
      <alignment horizontal="center" vertical="center" wrapText="1"/>
      <protection hidden="1"/>
    </xf>
    <xf numFmtId="0" fontId="38" fillId="0" borderId="62" xfId="20" applyFont="1" applyBorder="1" applyAlignment="1" applyProtection="1">
      <alignment horizontal="center" vertical="center" wrapText="1"/>
      <protection hidden="1"/>
    </xf>
    <xf numFmtId="0" fontId="0" fillId="0" borderId="61" xfId="20" applyFont="1" applyBorder="1" applyAlignment="1" applyProtection="1">
      <alignment vertical="center"/>
      <protection hidden="1"/>
    </xf>
    <xf numFmtId="0" fontId="0" fillId="0" borderId="5" xfId="20" applyFont="1" applyAlignment="1" applyProtection="1">
      <alignment vertical="center"/>
      <protection hidden="1"/>
    </xf>
    <xf numFmtId="0" fontId="0" fillId="0" borderId="5" xfId="20" applyFont="1" applyAlignment="1" applyProtection="1">
      <alignment horizontal="center" vertical="center"/>
      <protection hidden="1"/>
    </xf>
    <xf numFmtId="0" fontId="37" fillId="0" borderId="5" xfId="20" applyFont="1" applyAlignment="1" applyProtection="1">
      <alignment horizontal="left" vertical="center"/>
      <protection hidden="1"/>
    </xf>
    <xf numFmtId="0" fontId="55" fillId="0" borderId="5" xfId="20" applyFont="1" applyAlignment="1" applyProtection="1">
      <alignment horizontal="centerContinuous" vertical="center" wrapText="1"/>
      <protection hidden="1"/>
    </xf>
    <xf numFmtId="172" fontId="38" fillId="0" borderId="0" xfId="19" applyNumberFormat="1" applyFont="1" applyAlignment="1" applyProtection="1">
      <alignment horizontal="center" vertical="center" wrapText="1"/>
      <protection hidden="1"/>
    </xf>
    <xf numFmtId="0" fontId="55" fillId="0" borderId="64" xfId="20" applyFont="1" applyBorder="1" applyAlignment="1" applyProtection="1">
      <alignment horizontal="centerContinuous" vertical="center" wrapText="1"/>
      <protection hidden="1"/>
    </xf>
    <xf numFmtId="173" fontId="38" fillId="0" borderId="64" xfId="19" applyNumberFormat="1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  <xf numFmtId="0" fontId="24" fillId="0" borderId="55" xfId="0" applyFont="1" applyBorder="1" applyAlignment="1" applyProtection="1">
      <alignment horizontal="center" vertical="center" wrapText="1"/>
      <protection hidden="1"/>
    </xf>
    <xf numFmtId="49" fontId="43" fillId="8" borderId="6" xfId="0" applyNumberFormat="1" applyFont="1" applyFill="1" applyBorder="1" applyAlignment="1" applyProtection="1">
      <alignment horizontal="center" vertical="center"/>
      <protection hidden="1"/>
    </xf>
    <xf numFmtId="0" fontId="43" fillId="8" borderId="7" xfId="0" applyFont="1" applyFill="1" applyBorder="1" applyAlignment="1" applyProtection="1">
      <alignment horizontal="center" vertical="center" wrapText="1"/>
      <protection hidden="1"/>
    </xf>
    <xf numFmtId="0" fontId="43" fillId="8" borderId="6" xfId="0" applyFont="1" applyFill="1" applyBorder="1" applyAlignment="1" applyProtection="1">
      <alignment horizontal="center" vertical="center" wrapText="1"/>
      <protection hidden="1"/>
    </xf>
    <xf numFmtId="0" fontId="43" fillId="8" borderId="8" xfId="0" applyFont="1" applyFill="1" applyBorder="1" applyAlignment="1" applyProtection="1">
      <alignment horizontal="center" vertical="center" wrapText="1"/>
      <protection hidden="1"/>
    </xf>
    <xf numFmtId="4" fontId="43" fillId="8" borderId="6" xfId="0" applyNumberFormat="1" applyFont="1" applyFill="1" applyBorder="1" applyAlignment="1" applyProtection="1">
      <alignment horizontal="center" vertical="center" wrapText="1"/>
      <protection hidden="1"/>
    </xf>
    <xf numFmtId="4" fontId="43" fillId="8" borderId="8" xfId="0" applyNumberFormat="1" applyFont="1" applyFill="1" applyBorder="1" applyAlignment="1" applyProtection="1">
      <alignment horizontal="center" vertical="center" wrapText="1"/>
      <protection hidden="1"/>
    </xf>
    <xf numFmtId="165" fontId="43" fillId="8" borderId="6" xfId="0" applyNumberFormat="1" applyFont="1" applyFill="1" applyBorder="1" applyAlignment="1" applyProtection="1">
      <alignment horizontal="center" vertical="center" wrapText="1"/>
      <protection hidden="1"/>
    </xf>
    <xf numFmtId="4" fontId="3" fillId="10" borderId="20" xfId="0" applyNumberFormat="1" applyFont="1" applyFill="1" applyBorder="1" applyAlignment="1" applyProtection="1">
      <alignment horizontal="center" vertical="center"/>
      <protection locked="0"/>
    </xf>
    <xf numFmtId="4" fontId="3" fillId="10" borderId="93" xfId="0" applyNumberFormat="1" applyFont="1" applyFill="1" applyBorder="1" applyAlignment="1" applyProtection="1">
      <alignment horizontal="center" vertical="center"/>
      <protection locked="0"/>
    </xf>
    <xf numFmtId="4" fontId="3" fillId="10" borderId="103" xfId="0" applyNumberFormat="1" applyFont="1" applyFill="1" applyBorder="1" applyAlignment="1" applyProtection="1">
      <alignment horizontal="center" vertical="center"/>
      <protection locked="0"/>
    </xf>
    <xf numFmtId="4" fontId="3" fillId="10" borderId="92" xfId="0" applyNumberFormat="1" applyFont="1" applyFill="1" applyBorder="1" applyAlignment="1" applyProtection="1">
      <alignment horizontal="center" vertical="center"/>
      <protection locked="0"/>
    </xf>
    <xf numFmtId="4" fontId="3" fillId="10" borderId="91" xfId="0" applyNumberFormat="1" applyFont="1" applyFill="1" applyBorder="1" applyAlignment="1" applyProtection="1">
      <alignment horizontal="center" vertical="center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locked="0"/>
    </xf>
    <xf numFmtId="4" fontId="3" fillId="10" borderId="25" xfId="0" applyNumberFormat="1" applyFont="1" applyFill="1" applyBorder="1" applyAlignment="1" applyProtection="1">
      <alignment horizontal="center" vertical="center"/>
      <protection locked="0"/>
    </xf>
    <xf numFmtId="4" fontId="3" fillId="10" borderId="72" xfId="0" applyNumberFormat="1" applyFont="1" applyFill="1" applyBorder="1" applyAlignment="1" applyProtection="1">
      <alignment horizontal="center" vertical="center"/>
      <protection locked="0"/>
    </xf>
    <xf numFmtId="4" fontId="3" fillId="10" borderId="80" xfId="0" applyNumberFormat="1" applyFont="1" applyFill="1" applyBorder="1" applyAlignment="1" applyProtection="1">
      <alignment horizontal="center" vertical="center"/>
      <protection locked="0"/>
    </xf>
    <xf numFmtId="4" fontId="3" fillId="10" borderId="87" xfId="0" applyNumberFormat="1" applyFont="1" applyFill="1" applyBorder="1" applyAlignment="1" applyProtection="1">
      <alignment horizontal="center" vertical="center"/>
      <protection locked="0"/>
    </xf>
    <xf numFmtId="4" fontId="3" fillId="10" borderId="112" xfId="0" applyNumberFormat="1" applyFont="1" applyFill="1" applyBorder="1" applyAlignment="1" applyProtection="1">
      <alignment horizontal="center" vertical="center"/>
      <protection locked="0"/>
    </xf>
    <xf numFmtId="4" fontId="3" fillId="10" borderId="99" xfId="0" applyNumberFormat="1" applyFont="1" applyFill="1" applyBorder="1" applyAlignment="1" applyProtection="1">
      <alignment horizontal="center" vertical="center"/>
      <protection locked="0"/>
    </xf>
    <xf numFmtId="4" fontId="3" fillId="10" borderId="105" xfId="0" applyNumberFormat="1" applyFont="1" applyFill="1" applyBorder="1" applyAlignment="1" applyProtection="1">
      <alignment horizontal="center" vertical="center"/>
      <protection locked="0"/>
    </xf>
    <xf numFmtId="4" fontId="3" fillId="10" borderId="198" xfId="0" applyNumberFormat="1" applyFont="1" applyFill="1" applyBorder="1" applyAlignment="1" applyProtection="1">
      <alignment horizontal="center" vertical="center"/>
      <protection locked="0"/>
    </xf>
    <xf numFmtId="4" fontId="3" fillId="10" borderId="199" xfId="0" applyNumberFormat="1" applyFont="1" applyFill="1" applyBorder="1" applyAlignment="1" applyProtection="1">
      <alignment horizontal="center" vertical="center"/>
      <protection locked="0"/>
    </xf>
    <xf numFmtId="4" fontId="3" fillId="10" borderId="106" xfId="0" applyNumberFormat="1" applyFont="1" applyFill="1" applyBorder="1" applyAlignment="1" applyProtection="1">
      <alignment horizontal="center" vertical="center"/>
      <protection locked="0"/>
    </xf>
    <xf numFmtId="4" fontId="3" fillId="10" borderId="75" xfId="0" applyNumberFormat="1" applyFont="1" applyFill="1" applyBorder="1" applyAlignment="1" applyProtection="1">
      <alignment horizontal="center" vertical="center"/>
      <protection locked="0"/>
    </xf>
    <xf numFmtId="4" fontId="3" fillId="10" borderId="76" xfId="0" applyNumberFormat="1" applyFont="1" applyFill="1" applyBorder="1" applyAlignment="1" applyProtection="1">
      <alignment horizontal="center" vertical="center"/>
      <protection locked="0"/>
    </xf>
    <xf numFmtId="4" fontId="3" fillId="10" borderId="78" xfId="0" applyNumberFormat="1" applyFont="1" applyFill="1" applyBorder="1" applyAlignment="1" applyProtection="1">
      <alignment horizontal="center" vertical="center"/>
      <protection locked="0"/>
    </xf>
    <xf numFmtId="4" fontId="3" fillId="10" borderId="90" xfId="0" applyNumberFormat="1" applyFont="1" applyFill="1" applyBorder="1" applyAlignment="1" applyProtection="1">
      <alignment horizontal="center" vertical="center"/>
      <protection locked="0"/>
    </xf>
    <xf numFmtId="4" fontId="3" fillId="10" borderId="107" xfId="0" applyNumberFormat="1" applyFont="1" applyFill="1" applyBorder="1" applyAlignment="1" applyProtection="1">
      <alignment horizontal="center" vertical="center"/>
      <protection locked="0"/>
    </xf>
    <xf numFmtId="4" fontId="3" fillId="10" borderId="135" xfId="0" applyNumberFormat="1" applyFont="1" applyFill="1" applyBorder="1" applyAlignment="1" applyProtection="1">
      <alignment horizontal="center" vertical="center"/>
      <protection locked="0"/>
    </xf>
    <xf numFmtId="4" fontId="3" fillId="10" borderId="189" xfId="0" applyNumberFormat="1" applyFont="1" applyFill="1" applyBorder="1" applyAlignment="1" applyProtection="1">
      <alignment horizontal="center" vertical="center"/>
      <protection locked="0"/>
    </xf>
    <xf numFmtId="4" fontId="3" fillId="10" borderId="179" xfId="0" applyNumberFormat="1" applyFont="1" applyFill="1" applyBorder="1" applyAlignment="1" applyProtection="1">
      <alignment horizontal="center" vertical="center"/>
      <protection locked="0"/>
    </xf>
    <xf numFmtId="4" fontId="3" fillId="10" borderId="172" xfId="0" applyNumberFormat="1" applyFont="1" applyFill="1" applyBorder="1" applyAlignment="1" applyProtection="1">
      <alignment horizontal="center" vertical="center"/>
      <protection locked="0"/>
    </xf>
    <xf numFmtId="4" fontId="3" fillId="10" borderId="210" xfId="0" applyNumberFormat="1" applyFont="1" applyFill="1" applyBorder="1" applyAlignment="1" applyProtection="1">
      <alignment horizontal="center" vertical="center"/>
      <protection locked="0"/>
    </xf>
    <xf numFmtId="10" fontId="62" fillId="11" borderId="12" xfId="22" applyNumberFormat="1" applyFont="1" applyFill="1" applyBorder="1" applyAlignment="1" applyProtection="1">
      <alignment horizontal="center" vertical="center"/>
      <protection locked="0"/>
    </xf>
    <xf numFmtId="0" fontId="53" fillId="0" borderId="59" xfId="20" applyFont="1" applyBorder="1" applyAlignment="1" applyProtection="1">
      <alignment vertical="center"/>
      <protection locked="0"/>
    </xf>
    <xf numFmtId="0" fontId="53" fillId="0" borderId="60" xfId="20" applyFont="1" applyBorder="1" applyAlignment="1" applyProtection="1">
      <alignment vertical="center"/>
      <protection locked="0"/>
    </xf>
    <xf numFmtId="0" fontId="3" fillId="0" borderId="5" xfId="21" applyFont="1" applyAlignment="1" applyProtection="1">
      <alignment horizontal="center" vertical="center" wrapText="1"/>
      <protection locked="0"/>
    </xf>
    <xf numFmtId="165" fontId="10" fillId="0" borderId="5" xfId="21" applyNumberFormat="1" applyFont="1" applyAlignment="1" applyProtection="1">
      <alignment horizontal="center" vertical="center" wrapText="1"/>
      <protection locked="0"/>
    </xf>
    <xf numFmtId="0" fontId="0" fillId="0" borderId="5" xfId="20" applyFont="1" applyAlignment="1" applyProtection="1">
      <alignment horizontal="centerContinuous" vertical="center" wrapText="1"/>
      <protection locked="0"/>
    </xf>
    <xf numFmtId="0" fontId="3" fillId="0" borderId="5" xfId="21" applyFont="1" applyAlignment="1" applyProtection="1">
      <alignment horizontal="centerContinuous" vertical="center"/>
      <protection locked="0"/>
    </xf>
    <xf numFmtId="0" fontId="38" fillId="0" borderId="5" xfId="20" applyFont="1" applyAlignment="1" applyProtection="1">
      <alignment horizontal="centerContinuous" vertical="center"/>
      <protection locked="0"/>
    </xf>
    <xf numFmtId="0" fontId="39" fillId="0" borderId="5" xfId="20" applyFont="1" applyAlignment="1" applyProtection="1">
      <alignment horizontal="centerContinuous" vertical="center"/>
      <protection locked="0"/>
    </xf>
    <xf numFmtId="0" fontId="31" fillId="0" borderId="5" xfId="21" applyProtection="1">
      <protection hidden="1"/>
    </xf>
    <xf numFmtId="0" fontId="31" fillId="0" borderId="64" xfId="21" applyBorder="1" applyProtection="1">
      <protection hidden="1"/>
    </xf>
    <xf numFmtId="0" fontId="55" fillId="0" borderId="64" xfId="20" applyFont="1" applyBorder="1" applyAlignment="1" applyProtection="1">
      <alignment horizontal="left" vertical="center" wrapText="1"/>
      <protection hidden="1"/>
    </xf>
    <xf numFmtId="0" fontId="38" fillId="0" borderId="5" xfId="20" applyFont="1" applyAlignment="1" applyProtection="1">
      <alignment horizontal="left" vertical="center" wrapText="1"/>
      <protection hidden="1"/>
    </xf>
    <xf numFmtId="0" fontId="55" fillId="0" borderId="5" xfId="20" applyFont="1" applyAlignment="1" applyProtection="1">
      <alignment vertical="center" wrapText="1"/>
      <protection hidden="1"/>
    </xf>
    <xf numFmtId="0" fontId="0" fillId="0" borderId="116" xfId="20" applyFont="1" applyBorder="1" applyAlignment="1" applyProtection="1">
      <alignment horizontal="center" vertical="center"/>
      <protection locked="0"/>
    </xf>
    <xf numFmtId="0" fontId="35" fillId="0" borderId="117" xfId="20" applyFont="1" applyBorder="1" applyAlignment="1" applyProtection="1">
      <alignment vertical="center"/>
      <protection locked="0"/>
    </xf>
    <xf numFmtId="0" fontId="35" fillId="0" borderId="5" xfId="20" applyFont="1" applyAlignment="1" applyProtection="1">
      <alignment vertical="center"/>
      <protection locked="0"/>
    </xf>
    <xf numFmtId="0" fontId="7" fillId="0" borderId="5" xfId="23" applyProtection="1">
      <protection locked="0"/>
    </xf>
    <xf numFmtId="0" fontId="21" fillId="0" borderId="5" xfId="20" applyFont="1" applyProtection="1">
      <protection locked="0"/>
    </xf>
    <xf numFmtId="0" fontId="0" fillId="0" borderId="114" xfId="20" applyFont="1" applyBorder="1" applyAlignment="1" applyProtection="1">
      <alignment vertical="center"/>
      <protection locked="0"/>
    </xf>
    <xf numFmtId="0" fontId="36" fillId="0" borderId="5" xfId="20" quotePrefix="1" applyFont="1" applyAlignment="1" applyProtection="1">
      <alignment vertical="center"/>
      <protection locked="0"/>
    </xf>
    <xf numFmtId="0" fontId="0" fillId="0" borderId="119" xfId="20" applyFont="1" applyBorder="1" applyAlignment="1" applyProtection="1">
      <alignment vertical="center"/>
      <protection locked="0"/>
    </xf>
    <xf numFmtId="0" fontId="59" fillId="0" borderId="5" xfId="20" applyFont="1" applyAlignment="1" applyProtection="1">
      <alignment vertical="center"/>
      <protection locked="0"/>
    </xf>
    <xf numFmtId="0" fontId="59" fillId="0" borderId="5" xfId="20" applyFont="1" applyAlignment="1" applyProtection="1">
      <alignment horizontal="center" vertical="center"/>
      <protection locked="0"/>
    </xf>
    <xf numFmtId="4" fontId="59" fillId="0" borderId="5" xfId="20" applyNumberFormat="1" applyFont="1" applyAlignment="1" applyProtection="1">
      <alignment horizontal="center" vertical="center"/>
      <protection locked="0"/>
    </xf>
    <xf numFmtId="0" fontId="7" fillId="0" borderId="115" xfId="23" applyBorder="1" applyProtection="1">
      <protection locked="0"/>
    </xf>
    <xf numFmtId="0" fontId="7" fillId="0" borderId="114" xfId="23" applyBorder="1" applyProtection="1">
      <protection locked="0"/>
    </xf>
    <xf numFmtId="0" fontId="7" fillId="0" borderId="61" xfId="23" applyBorder="1" applyProtection="1">
      <protection locked="0"/>
    </xf>
    <xf numFmtId="0" fontId="62" fillId="0" borderId="5" xfId="20" applyFont="1" applyAlignment="1" applyProtection="1">
      <alignment horizontal="left" vertical="center" wrapText="1"/>
      <protection locked="0"/>
    </xf>
    <xf numFmtId="0" fontId="62" fillId="0" borderId="5" xfId="20" applyFont="1" applyAlignment="1" applyProtection="1">
      <alignment horizontal="left" vertical="center"/>
      <protection locked="0"/>
    </xf>
    <xf numFmtId="2" fontId="21" fillId="0" borderId="61" xfId="23" applyNumberFormat="1" applyFont="1" applyBorder="1" applyProtection="1">
      <protection locked="0"/>
    </xf>
    <xf numFmtId="0" fontId="46" fillId="0" borderId="5" xfId="23" applyFont="1" applyProtection="1">
      <protection locked="0"/>
    </xf>
    <xf numFmtId="0" fontId="7" fillId="0" borderId="61" xfId="23" applyBorder="1" applyAlignment="1" applyProtection="1">
      <alignment horizontal="left"/>
      <protection locked="0"/>
    </xf>
    <xf numFmtId="175" fontId="21" fillId="0" borderId="61" xfId="23" applyNumberFormat="1" applyFont="1" applyBorder="1" applyAlignment="1" applyProtection="1">
      <alignment vertical="center"/>
      <protection locked="0"/>
    </xf>
    <xf numFmtId="175" fontId="60" fillId="0" borderId="61" xfId="23" applyNumberFormat="1" applyFont="1" applyBorder="1" applyProtection="1">
      <protection locked="0"/>
    </xf>
    <xf numFmtId="175" fontId="60" fillId="0" borderId="5" xfId="23" applyNumberFormat="1" applyFont="1" applyProtection="1">
      <protection locked="0"/>
    </xf>
    <xf numFmtId="0" fontId="61" fillId="0" borderId="5" xfId="26" applyNumberFormat="1" applyFont="1" applyFill="1" applyBorder="1" applyAlignment="1" applyProtection="1">
      <alignment horizontal="left" vertical="center"/>
      <protection locked="0"/>
    </xf>
    <xf numFmtId="166" fontId="22" fillId="0" borderId="5" xfId="24" applyFont="1" applyAlignment="1" applyProtection="1">
      <alignment vertical="center"/>
      <protection locked="0"/>
    </xf>
    <xf numFmtId="178" fontId="64" fillId="0" borderId="5" xfId="24" applyNumberFormat="1" applyFont="1" applyAlignment="1" applyProtection="1">
      <alignment horizontal="right" vertical="center"/>
      <protection locked="0"/>
    </xf>
    <xf numFmtId="177" fontId="62" fillId="0" borderId="5" xfId="24" applyNumberFormat="1" applyFont="1" applyAlignment="1" applyProtection="1">
      <alignment horizontal="right" vertical="center" wrapText="1"/>
      <protection locked="0"/>
    </xf>
    <xf numFmtId="0" fontId="63" fillId="0" borderId="5" xfId="23" applyFont="1" applyAlignment="1" applyProtection="1">
      <alignment vertical="center" wrapText="1"/>
      <protection locked="0"/>
    </xf>
    <xf numFmtId="178" fontId="64" fillId="0" borderId="5" xfId="24" applyNumberFormat="1" applyFont="1" applyAlignment="1" applyProtection="1">
      <alignment horizontal="left" vertical="center" wrapText="1"/>
      <protection locked="0"/>
    </xf>
    <xf numFmtId="0" fontId="63" fillId="0" borderId="5" xfId="23" applyFont="1" applyAlignment="1" applyProtection="1">
      <alignment horizontal="right" vertical="center" wrapText="1"/>
      <protection locked="0"/>
    </xf>
    <xf numFmtId="0" fontId="40" fillId="0" borderId="5" xfId="20" applyFont="1" applyAlignment="1" applyProtection="1">
      <alignment horizontal="center" vertical="center" wrapText="1"/>
      <protection locked="0"/>
    </xf>
    <xf numFmtId="0" fontId="40" fillId="0" borderId="5" xfId="20" applyFont="1" applyAlignment="1" applyProtection="1">
      <alignment horizontal="left" vertical="center" wrapText="1"/>
      <protection locked="0"/>
    </xf>
    <xf numFmtId="0" fontId="40" fillId="0" borderId="5" xfId="20" applyFont="1" applyAlignment="1" applyProtection="1">
      <alignment vertical="center"/>
      <protection locked="0"/>
    </xf>
    <xf numFmtId="0" fontId="62" fillId="0" borderId="5" xfId="23" applyFont="1" applyAlignment="1" applyProtection="1">
      <alignment horizontal="center" vertical="center"/>
      <protection locked="0"/>
    </xf>
    <xf numFmtId="0" fontId="62" fillId="0" borderId="5" xfId="20" applyFont="1" applyAlignment="1" applyProtection="1">
      <alignment horizontal="left"/>
      <protection locked="0"/>
    </xf>
    <xf numFmtId="0" fontId="46" fillId="0" borderId="5" xfId="23" applyFont="1" applyAlignment="1" applyProtection="1">
      <alignment horizontal="center" vertical="center"/>
      <protection locked="0"/>
    </xf>
    <xf numFmtId="0" fontId="46" fillId="0" borderId="5" xfId="20" applyFont="1" applyAlignment="1" applyProtection="1">
      <alignment horizontal="left" vertical="center"/>
      <protection locked="0"/>
    </xf>
    <xf numFmtId="0" fontId="46" fillId="0" borderId="5" xfId="20" applyFont="1" applyProtection="1">
      <protection locked="0"/>
    </xf>
    <xf numFmtId="0" fontId="46" fillId="0" borderId="5" xfId="20" applyFont="1" applyAlignment="1" applyProtection="1">
      <alignment horizontal="center" vertical="center"/>
      <protection locked="0"/>
    </xf>
    <xf numFmtId="10" fontId="46" fillId="0" borderId="5" xfId="20" applyNumberFormat="1" applyFont="1" applyProtection="1">
      <protection locked="0"/>
    </xf>
    <xf numFmtId="10" fontId="7" fillId="0" borderId="5" xfId="20" applyNumberFormat="1" applyProtection="1">
      <protection locked="0"/>
    </xf>
    <xf numFmtId="0" fontId="62" fillId="0" borderId="116" xfId="20" applyFont="1" applyBorder="1" applyAlignment="1" applyProtection="1">
      <alignment horizontal="left" vertical="center" wrapText="1"/>
      <protection hidden="1"/>
    </xf>
    <xf numFmtId="0" fontId="62" fillId="0" borderId="117" xfId="20" applyFont="1" applyBorder="1" applyAlignment="1" applyProtection="1">
      <alignment horizontal="left" vertical="center" wrapText="1"/>
      <protection hidden="1"/>
    </xf>
    <xf numFmtId="0" fontId="62" fillId="0" borderId="117" xfId="20" applyFont="1" applyBorder="1" applyAlignment="1" applyProtection="1">
      <alignment vertical="center" wrapText="1"/>
      <protection hidden="1"/>
    </xf>
    <xf numFmtId="0" fontId="46" fillId="0" borderId="118" xfId="23" applyFont="1" applyBorder="1" applyProtection="1">
      <protection hidden="1"/>
    </xf>
    <xf numFmtId="0" fontId="62" fillId="0" borderId="114" xfId="20" applyFont="1" applyBorder="1" applyAlignment="1" applyProtection="1">
      <alignment horizontal="left" vertical="center" wrapText="1"/>
      <protection hidden="1"/>
    </xf>
    <xf numFmtId="0" fontId="62" fillId="0" borderId="5" xfId="20" applyFont="1" applyAlignment="1" applyProtection="1">
      <alignment horizontal="left" vertical="center" wrapText="1"/>
      <protection hidden="1"/>
    </xf>
    <xf numFmtId="4" fontId="62" fillId="0" borderId="5" xfId="20" applyNumberFormat="1" applyFont="1" applyAlignment="1" applyProtection="1">
      <alignment horizontal="left" vertical="center" wrapText="1"/>
      <protection hidden="1"/>
    </xf>
    <xf numFmtId="0" fontId="46" fillId="0" borderId="62" xfId="23" applyFont="1" applyBorder="1" applyProtection="1">
      <protection hidden="1"/>
    </xf>
    <xf numFmtId="0" fontId="62" fillId="0" borderId="5" xfId="20" applyFont="1" applyAlignment="1" applyProtection="1">
      <alignment horizontal="left" vertical="center"/>
      <protection hidden="1"/>
    </xf>
    <xf numFmtId="0" fontId="62" fillId="0" borderId="5" xfId="23" applyFont="1" applyProtection="1">
      <protection hidden="1"/>
    </xf>
    <xf numFmtId="172" fontId="62" fillId="0" borderId="62" xfId="24" applyNumberFormat="1" applyFont="1" applyBorder="1" applyAlignment="1" applyProtection="1">
      <alignment horizontal="center" vertical="center" wrapText="1"/>
      <protection hidden="1"/>
    </xf>
    <xf numFmtId="0" fontId="46" fillId="0" borderId="5" xfId="23" applyFont="1" applyProtection="1">
      <protection hidden="1"/>
    </xf>
    <xf numFmtId="0" fontId="46" fillId="0" borderId="62" xfId="23" applyFont="1" applyBorder="1" applyAlignment="1" applyProtection="1">
      <alignment horizontal="left"/>
      <protection hidden="1"/>
    </xf>
    <xf numFmtId="0" fontId="62" fillId="0" borderId="5" xfId="20" applyFont="1" applyAlignment="1" applyProtection="1">
      <alignment vertical="center" wrapText="1"/>
      <protection hidden="1"/>
    </xf>
    <xf numFmtId="167" fontId="62" fillId="0" borderId="62" xfId="24" applyNumberFormat="1" applyFont="1" applyBorder="1" applyAlignment="1" applyProtection="1">
      <alignment horizontal="center" vertical="center"/>
      <protection hidden="1"/>
    </xf>
    <xf numFmtId="0" fontId="62" fillId="0" borderId="119" xfId="20" applyFont="1" applyBorder="1" applyAlignment="1" applyProtection="1">
      <alignment horizontal="left" vertical="center" wrapText="1"/>
      <protection hidden="1"/>
    </xf>
    <xf numFmtId="0" fontId="62" fillId="0" borderId="120" xfId="20" applyFont="1" applyBorder="1" applyAlignment="1" applyProtection="1">
      <alignment horizontal="left" vertical="center" wrapText="1"/>
      <protection hidden="1"/>
    </xf>
    <xf numFmtId="0" fontId="62" fillId="0" borderId="120" xfId="20" applyFont="1" applyBorder="1" applyAlignment="1" applyProtection="1">
      <alignment vertical="center" wrapText="1"/>
      <protection hidden="1"/>
    </xf>
    <xf numFmtId="176" fontId="62" fillId="0" borderId="121" xfId="24" applyNumberFormat="1" applyFont="1" applyBorder="1" applyAlignment="1" applyProtection="1">
      <alignment horizontal="center" vertical="center" wrapText="1"/>
      <protection hidden="1"/>
    </xf>
    <xf numFmtId="177" fontId="62" fillId="0" borderId="117" xfId="24" applyNumberFormat="1" applyFont="1" applyBorder="1" applyAlignment="1" applyProtection="1">
      <alignment horizontal="right" vertical="center" wrapText="1"/>
      <protection hidden="1"/>
    </xf>
    <xf numFmtId="49" fontId="63" fillId="0" borderId="123" xfId="25" applyNumberFormat="1" applyFont="1" applyBorder="1" applyAlignment="1" applyProtection="1">
      <alignment horizontal="centerContinuous" vertical="center"/>
      <protection hidden="1"/>
    </xf>
    <xf numFmtId="0" fontId="46" fillId="0" borderId="124" xfId="23" applyFont="1" applyBorder="1" applyAlignment="1" applyProtection="1">
      <alignment horizontal="centerContinuous"/>
      <protection hidden="1"/>
    </xf>
    <xf numFmtId="0" fontId="63" fillId="0" borderId="124" xfId="26" applyNumberFormat="1" applyFont="1" applyFill="1" applyBorder="1" applyAlignment="1" applyProtection="1">
      <alignment horizontal="left" vertical="center"/>
      <protection hidden="1"/>
    </xf>
    <xf numFmtId="0" fontId="63" fillId="0" borderId="124" xfId="26" applyNumberFormat="1" applyFont="1" applyFill="1" applyBorder="1" applyAlignment="1" applyProtection="1">
      <alignment horizontal="center" vertical="center"/>
      <protection hidden="1"/>
    </xf>
    <xf numFmtId="0" fontId="46" fillId="0" borderId="124" xfId="23" applyFont="1" applyBorder="1" applyProtection="1">
      <protection hidden="1"/>
    </xf>
    <xf numFmtId="166" fontId="63" fillId="0" borderId="124" xfId="26" applyNumberFormat="1" applyFont="1" applyFill="1" applyBorder="1" applyAlignment="1" applyProtection="1">
      <alignment horizontal="center" vertical="center"/>
      <protection hidden="1"/>
    </xf>
    <xf numFmtId="166" fontId="63" fillId="0" borderId="125" xfId="26" applyNumberFormat="1" applyFont="1" applyFill="1" applyBorder="1" applyAlignment="1" applyProtection="1">
      <alignment horizontal="center" vertical="center"/>
      <protection hidden="1"/>
    </xf>
    <xf numFmtId="49" fontId="63" fillId="0" borderId="57" xfId="25" applyNumberFormat="1" applyFont="1" applyBorder="1" applyAlignment="1" applyProtection="1">
      <alignment horizontal="center" vertical="center"/>
      <protection hidden="1"/>
    </xf>
    <xf numFmtId="0" fontId="63" fillId="0" borderId="5" xfId="26" applyNumberFormat="1" applyFont="1" applyFill="1" applyBorder="1" applyAlignment="1" applyProtection="1">
      <alignment horizontal="center" vertical="center"/>
      <protection hidden="1"/>
    </xf>
    <xf numFmtId="0" fontId="63" fillId="0" borderId="126" xfId="26" applyNumberFormat="1" applyFont="1" applyFill="1" applyBorder="1" applyAlignment="1" applyProtection="1">
      <alignment horizontal="center" vertical="center"/>
      <protection hidden="1"/>
    </xf>
    <xf numFmtId="49" fontId="63" fillId="0" borderId="57" xfId="25" applyNumberFormat="1" applyFont="1" applyBorder="1" applyAlignment="1" applyProtection="1">
      <alignment horizontal="centerContinuous" vertical="center"/>
      <protection hidden="1"/>
    </xf>
    <xf numFmtId="0" fontId="63" fillId="0" borderId="5" xfId="26" applyNumberFormat="1" applyFont="1" applyFill="1" applyBorder="1" applyAlignment="1" applyProtection="1">
      <alignment horizontal="centerContinuous" vertical="center"/>
      <protection hidden="1"/>
    </xf>
    <xf numFmtId="0" fontId="64" fillId="0" borderId="5" xfId="25" applyFont="1" applyBorder="1" applyAlignment="1" applyProtection="1">
      <alignment horizontal="center" vertical="center"/>
      <protection hidden="1"/>
    </xf>
    <xf numFmtId="0" fontId="64" fillId="0" borderId="5" xfId="25" applyFont="1" applyBorder="1" applyAlignment="1" applyProtection="1">
      <alignment horizontal="left" vertical="center" wrapText="1"/>
      <protection hidden="1"/>
    </xf>
    <xf numFmtId="0" fontId="64" fillId="0" borderId="5" xfId="26" applyNumberFormat="1" applyFont="1" applyFill="1" applyBorder="1" applyAlignment="1" applyProtection="1">
      <alignment horizontal="center" vertical="center"/>
      <protection hidden="1"/>
    </xf>
    <xf numFmtId="166" fontId="46" fillId="0" borderId="126" xfId="24" applyFont="1" applyBorder="1" applyAlignment="1" applyProtection="1">
      <alignment horizontal="left" vertical="center"/>
      <protection hidden="1"/>
    </xf>
    <xf numFmtId="49" fontId="63" fillId="0" borderId="127" xfId="25" applyNumberFormat="1" applyFont="1" applyBorder="1" applyAlignment="1" applyProtection="1">
      <alignment horizontal="left" vertical="center"/>
      <protection hidden="1"/>
    </xf>
    <xf numFmtId="0" fontId="63" fillId="0" borderId="128" xfId="26" applyNumberFormat="1" applyFont="1" applyFill="1" applyBorder="1" applyAlignment="1" applyProtection="1">
      <alignment horizontal="center" vertical="center"/>
      <protection hidden="1"/>
    </xf>
    <xf numFmtId="166" fontId="46" fillId="0" borderId="128" xfId="24" applyFont="1" applyBorder="1" applyAlignment="1" applyProtection="1">
      <alignment horizontal="left" vertical="center"/>
      <protection hidden="1"/>
    </xf>
    <xf numFmtId="166" fontId="63" fillId="0" borderId="129" xfId="26" applyNumberFormat="1" applyFont="1" applyFill="1" applyBorder="1" applyAlignment="1" applyProtection="1">
      <alignment horizontal="center" vertical="center"/>
      <protection hidden="1"/>
    </xf>
    <xf numFmtId="166" fontId="46" fillId="10" borderId="5" xfId="24" applyFont="1" applyFill="1" applyAlignment="1" applyProtection="1">
      <alignment horizontal="left" vertical="center"/>
      <protection locked="0"/>
    </xf>
    <xf numFmtId="4" fontId="54" fillId="0" borderId="5" xfId="20" applyNumberFormat="1" applyFont="1" applyAlignment="1" applyProtection="1">
      <alignment horizontal="center" vertical="center"/>
      <protection locked="0"/>
    </xf>
    <xf numFmtId="165" fontId="41" fillId="0" borderId="5" xfId="20" applyNumberFormat="1" applyFont="1" applyAlignment="1" applyProtection="1">
      <alignment horizontal="center" vertical="center" wrapText="1"/>
      <protection hidden="1"/>
    </xf>
    <xf numFmtId="0" fontId="0" fillId="0" borderId="59" xfId="0" applyBorder="1" applyProtection="1">
      <protection hidden="1"/>
    </xf>
    <xf numFmtId="0" fontId="0" fillId="0" borderId="0" xfId="0" applyProtection="1">
      <protection hidden="1"/>
    </xf>
    <xf numFmtId="166" fontId="41" fillId="0" borderId="5" xfId="20" applyNumberFormat="1" applyFont="1" applyAlignment="1" applyProtection="1">
      <alignment horizontal="center" vertical="center" wrapText="1"/>
      <protection hidden="1"/>
    </xf>
    <xf numFmtId="44" fontId="41" fillId="0" borderId="5" xfId="19" applyFont="1" applyFill="1" applyBorder="1" applyAlignment="1" applyProtection="1">
      <alignment horizontal="center" vertical="center" wrapText="1"/>
      <protection hidden="1"/>
    </xf>
    <xf numFmtId="0" fontId="41" fillId="0" borderId="61" xfId="20" applyFont="1" applyBorder="1" applyAlignment="1" applyProtection="1">
      <alignment horizontal="left" vertical="center" wrapText="1"/>
      <protection hidden="1"/>
    </xf>
    <xf numFmtId="0" fontId="41" fillId="0" borderId="64" xfId="20" applyFont="1" applyBorder="1" applyAlignment="1" applyProtection="1">
      <alignment horizontal="left" vertical="center" wrapText="1"/>
      <protection hidden="1"/>
    </xf>
    <xf numFmtId="0" fontId="3" fillId="0" borderId="68" xfId="0" applyFont="1" applyBorder="1" applyAlignment="1" applyProtection="1">
      <alignment vertical="center" wrapText="1"/>
      <protection hidden="1"/>
    </xf>
    <xf numFmtId="0" fontId="3" fillId="0" borderId="67" xfId="0" applyFont="1" applyBorder="1" applyAlignment="1" applyProtection="1">
      <alignment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4" fontId="3" fillId="0" borderId="67" xfId="0" applyNumberFormat="1" applyFont="1" applyBorder="1" applyAlignment="1" applyProtection="1">
      <alignment horizontal="center" vertical="center" wrapText="1"/>
      <protection hidden="1"/>
    </xf>
    <xf numFmtId="0" fontId="24" fillId="0" borderId="67" xfId="0" applyFont="1" applyBorder="1" applyAlignment="1" applyProtection="1">
      <alignment horizontal="center" vertical="center" wrapText="1"/>
      <protection hidden="1"/>
    </xf>
    <xf numFmtId="0" fontId="11" fillId="0" borderId="67" xfId="0" applyFont="1" applyBorder="1" applyAlignment="1" applyProtection="1">
      <alignment vertical="center" wrapText="1"/>
      <protection hidden="1"/>
    </xf>
    <xf numFmtId="0" fontId="11" fillId="0" borderId="37" xfId="0" applyFont="1" applyBorder="1" applyAlignment="1" applyProtection="1">
      <alignment vertical="center" wrapText="1"/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10" fontId="46" fillId="10" borderId="148" xfId="23" applyNumberFormat="1" applyFont="1" applyFill="1" applyBorder="1" applyAlignment="1" applyProtection="1">
      <alignment horizontal="center" vertical="center"/>
      <protection locked="0"/>
    </xf>
    <xf numFmtId="10" fontId="46" fillId="10" borderId="160" xfId="23" applyNumberFormat="1" applyFont="1" applyFill="1" applyBorder="1" applyAlignment="1" applyProtection="1">
      <alignment horizontal="center" vertical="center"/>
      <protection locked="0"/>
    </xf>
    <xf numFmtId="10" fontId="46" fillId="10" borderId="142" xfId="23" applyNumberFormat="1" applyFont="1" applyFill="1" applyBorder="1" applyAlignment="1" applyProtection="1">
      <alignment horizontal="center" vertical="center"/>
      <protection locked="0"/>
    </xf>
    <xf numFmtId="10" fontId="46" fillId="10" borderId="166" xfId="23" applyNumberFormat="1" applyFont="1" applyFill="1" applyBorder="1" applyAlignment="1" applyProtection="1">
      <alignment horizontal="center" vertical="center"/>
      <protection locked="0"/>
    </xf>
    <xf numFmtId="10" fontId="46" fillId="10" borderId="163" xfId="23" applyNumberFormat="1" applyFont="1" applyFill="1" applyBorder="1" applyAlignment="1" applyProtection="1">
      <alignment horizontal="center" vertical="center"/>
      <protection locked="0"/>
    </xf>
    <xf numFmtId="10" fontId="46" fillId="10" borderId="151" xfId="23" applyNumberFormat="1" applyFont="1" applyFill="1" applyBorder="1" applyAlignment="1" applyProtection="1">
      <alignment horizontal="center" vertical="center"/>
      <protection locked="0"/>
    </xf>
    <xf numFmtId="10" fontId="46" fillId="10" borderId="146" xfId="23" applyNumberFormat="1" applyFont="1" applyFill="1" applyBorder="1" applyAlignment="1" applyProtection="1">
      <alignment horizontal="center" vertical="center"/>
      <protection locked="0"/>
    </xf>
    <xf numFmtId="10" fontId="46" fillId="10" borderId="164" xfId="23" applyNumberFormat="1" applyFont="1" applyFill="1" applyBorder="1" applyAlignment="1" applyProtection="1">
      <alignment horizontal="center" vertical="center"/>
      <protection locked="0"/>
    </xf>
    <xf numFmtId="10" fontId="46" fillId="10" borderId="162" xfId="23" applyNumberFormat="1" applyFont="1" applyFill="1" applyBorder="1" applyAlignment="1" applyProtection="1">
      <alignment horizontal="center" vertical="center"/>
      <protection locked="0"/>
    </xf>
    <xf numFmtId="10" fontId="46" fillId="10" borderId="165" xfId="23" applyNumberFormat="1" applyFont="1" applyFill="1" applyBorder="1" applyAlignment="1" applyProtection="1">
      <alignment horizontal="center" vertical="center"/>
      <protection locked="0"/>
    </xf>
    <xf numFmtId="10" fontId="46" fillId="10" borderId="161" xfId="23" applyNumberFormat="1" applyFont="1" applyFill="1" applyBorder="1" applyAlignment="1" applyProtection="1">
      <alignment horizontal="center" vertical="center"/>
      <protection locked="0"/>
    </xf>
    <xf numFmtId="10" fontId="46" fillId="10" borderId="156" xfId="23" applyNumberFormat="1" applyFont="1" applyFill="1" applyBorder="1" applyAlignment="1" applyProtection="1">
      <alignment horizontal="center" vertical="center"/>
      <protection locked="0"/>
    </xf>
    <xf numFmtId="10" fontId="46" fillId="10" borderId="149" xfId="23" applyNumberFormat="1" applyFont="1" applyFill="1" applyBorder="1" applyAlignment="1" applyProtection="1">
      <alignment horizontal="center" vertical="center"/>
      <protection locked="0"/>
    </xf>
    <xf numFmtId="10" fontId="46" fillId="10" borderId="218" xfId="23" applyNumberFormat="1" applyFont="1" applyFill="1" applyBorder="1" applyAlignment="1" applyProtection="1">
      <alignment horizontal="center" vertical="center"/>
      <protection locked="0"/>
    </xf>
    <xf numFmtId="0" fontId="39" fillId="0" borderId="5" xfId="20" applyFont="1" applyAlignment="1" applyProtection="1">
      <alignment horizontal="center" vertical="center"/>
      <protection locked="0"/>
    </xf>
    <xf numFmtId="43" fontId="43" fillId="8" borderId="9" xfId="0" applyNumberFormat="1" applyFont="1" applyFill="1" applyBorder="1" applyAlignment="1" applyProtection="1">
      <alignment horizontal="center" vertical="center"/>
      <protection hidden="1"/>
    </xf>
    <xf numFmtId="0" fontId="44" fillId="9" borderId="35" xfId="0" applyFont="1" applyFill="1" applyBorder="1" applyProtection="1">
      <protection hidden="1"/>
    </xf>
    <xf numFmtId="0" fontId="27" fillId="0" borderId="5" xfId="20" applyFont="1" applyAlignment="1" applyProtection="1">
      <alignment horizontal="left" vertical="center"/>
      <protection hidden="1"/>
    </xf>
    <xf numFmtId="0" fontId="27" fillId="0" borderId="5" xfId="20" applyFont="1" applyAlignment="1" applyProtection="1">
      <alignment vertical="center" wrapText="1"/>
      <protection hidden="1"/>
    </xf>
    <xf numFmtId="0" fontId="38" fillId="0" borderId="5" xfId="20" applyFont="1" applyAlignment="1" applyProtection="1">
      <alignment horizontal="left" vertical="center" wrapText="1"/>
      <protection hidden="1"/>
    </xf>
    <xf numFmtId="0" fontId="27" fillId="0" borderId="5" xfId="20" applyFont="1" applyAlignment="1" applyProtection="1">
      <alignment vertical="center" wrapText="1"/>
      <protection locked="0"/>
    </xf>
    <xf numFmtId="0" fontId="9" fillId="2" borderId="31" xfId="21" applyFont="1" applyFill="1" applyBorder="1" applyAlignment="1" applyProtection="1">
      <alignment horizontal="center" vertical="center" wrapText="1"/>
      <protection hidden="1"/>
    </xf>
    <xf numFmtId="0" fontId="7" fillId="0" borderId="40" xfId="21" applyFont="1" applyBorder="1" applyProtection="1">
      <protection hidden="1"/>
    </xf>
    <xf numFmtId="0" fontId="62" fillId="0" borderId="114" xfId="20" applyFont="1" applyBorder="1" applyAlignment="1" applyProtection="1">
      <alignment horizontal="left" vertical="center" wrapText="1"/>
      <protection hidden="1"/>
    </xf>
    <xf numFmtId="0" fontId="62" fillId="0" borderId="5" xfId="20" applyFont="1" applyAlignment="1" applyProtection="1">
      <alignment horizontal="left" vertical="center" wrapText="1"/>
      <protection hidden="1"/>
    </xf>
    <xf numFmtId="49" fontId="63" fillId="0" borderId="88" xfId="25" applyNumberFormat="1" applyFont="1" applyBorder="1" applyAlignment="1" applyProtection="1">
      <alignment horizontal="center" vertical="center"/>
      <protection hidden="1"/>
    </xf>
    <xf numFmtId="49" fontId="63" fillId="0" borderId="122" xfId="25" applyNumberFormat="1" applyFont="1" applyBorder="1" applyAlignment="1" applyProtection="1">
      <alignment horizontal="center" vertical="center"/>
      <protection hidden="1"/>
    </xf>
    <xf numFmtId="49" fontId="63" fillId="0" borderId="89" xfId="25" applyNumberFormat="1" applyFont="1" applyBorder="1" applyAlignment="1" applyProtection="1">
      <alignment horizontal="center" vertical="center"/>
      <protection hidden="1"/>
    </xf>
    <xf numFmtId="0" fontId="62" fillId="0" borderId="117" xfId="20" applyFont="1" applyBorder="1" applyAlignment="1" applyProtection="1">
      <alignment horizontal="left" vertical="center" wrapText="1"/>
      <protection hidden="1"/>
    </xf>
    <xf numFmtId="166" fontId="18" fillId="2" borderId="45" xfId="0" applyNumberFormat="1" applyFont="1" applyFill="1" applyBorder="1" applyAlignment="1" applyProtection="1">
      <alignment horizontal="center" vertical="center"/>
      <protection hidden="1"/>
    </xf>
    <xf numFmtId="0" fontId="7" fillId="0" borderId="52" xfId="0" applyFont="1" applyBorder="1" applyProtection="1">
      <protection hidden="1"/>
    </xf>
    <xf numFmtId="0" fontId="7" fillId="0" borderId="50" xfId="0" applyFont="1" applyBorder="1" applyProtection="1">
      <protection hidden="1"/>
    </xf>
    <xf numFmtId="166" fontId="17" fillId="0" borderId="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38" fillId="0" borderId="5" xfId="20" applyFont="1" applyAlignment="1" applyProtection="1">
      <alignment horizontal="center" vertical="center"/>
      <protection locked="0"/>
    </xf>
    <xf numFmtId="0" fontId="57" fillId="0" borderId="5" xfId="20" applyFont="1" applyAlignment="1" applyProtection="1">
      <alignment horizontal="center" vertical="center"/>
      <protection locked="0"/>
    </xf>
    <xf numFmtId="1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46" fillId="0" borderId="52" xfId="0" applyFont="1" applyBorder="1" applyAlignment="1" applyProtection="1">
      <alignment wrapText="1"/>
      <protection hidden="1"/>
    </xf>
    <xf numFmtId="10" fontId="8" fillId="0" borderId="137" xfId="0" applyNumberFormat="1" applyFont="1" applyBorder="1" applyAlignment="1" applyProtection="1">
      <alignment horizontal="center" vertical="center"/>
      <protection hidden="1"/>
    </xf>
    <xf numFmtId="0" fontId="46" fillId="0" borderId="136" xfId="0" applyFont="1" applyBorder="1" applyProtection="1">
      <protection hidden="1"/>
    </xf>
    <xf numFmtId="10" fontId="8" fillId="0" borderId="52" xfId="0" applyNumberFormat="1" applyFont="1" applyBorder="1" applyAlignment="1" applyProtection="1">
      <alignment horizontal="center" vertical="center"/>
      <protection hidden="1"/>
    </xf>
    <xf numFmtId="0" fontId="46" fillId="0" borderId="52" xfId="0" applyFont="1" applyBorder="1" applyProtection="1">
      <protection hidden="1"/>
    </xf>
    <xf numFmtId="166" fontId="8" fillId="0" borderId="45" xfId="0" applyNumberFormat="1" applyFont="1" applyBorder="1" applyAlignment="1" applyProtection="1">
      <alignment horizontal="center" vertical="center"/>
      <protection hidden="1"/>
    </xf>
    <xf numFmtId="166" fontId="9" fillId="2" borderId="45" xfId="0" applyNumberFormat="1" applyFont="1" applyFill="1" applyBorder="1" applyAlignment="1" applyProtection="1">
      <alignment horizontal="center" vertical="center"/>
      <protection hidden="1"/>
    </xf>
    <xf numFmtId="166" fontId="18" fillId="2" borderId="53" xfId="0" applyNumberFormat="1" applyFont="1" applyFill="1" applyBorder="1" applyAlignment="1" applyProtection="1">
      <alignment horizontal="center" vertical="center"/>
      <protection hidden="1"/>
    </xf>
    <xf numFmtId="0" fontId="7" fillId="0" borderId="55" xfId="0" applyFont="1" applyBorder="1" applyProtection="1">
      <protection hidden="1"/>
    </xf>
    <xf numFmtId="0" fontId="7" fillId="0" borderId="56" xfId="0" applyFont="1" applyBorder="1" applyProtection="1">
      <protection hidden="1"/>
    </xf>
    <xf numFmtId="169" fontId="50" fillId="2" borderId="45" xfId="0" applyNumberFormat="1" applyFont="1" applyFill="1" applyBorder="1" applyAlignment="1" applyProtection="1">
      <alignment horizontal="center" vertical="center"/>
      <protection hidden="1"/>
    </xf>
    <xf numFmtId="0" fontId="51" fillId="0" borderId="50" xfId="0" applyFont="1" applyBorder="1" applyProtection="1">
      <protection hidden="1"/>
    </xf>
    <xf numFmtId="166" fontId="8" fillId="0" borderId="140" xfId="0" applyNumberFormat="1" applyFont="1" applyBorder="1" applyAlignment="1" applyProtection="1">
      <alignment horizontal="center" vertical="center"/>
      <protection hidden="1"/>
    </xf>
    <xf numFmtId="0" fontId="46" fillId="0" borderId="141" xfId="0" applyFont="1" applyBorder="1" applyProtection="1">
      <protection hidden="1"/>
    </xf>
    <xf numFmtId="0" fontId="42" fillId="0" borderId="5" xfId="20" applyFont="1" applyAlignment="1" applyProtection="1">
      <alignment horizontal="center" vertical="center" wrapText="1"/>
      <protection locked="0"/>
    </xf>
    <xf numFmtId="0" fontId="41" fillId="0" borderId="5" xfId="20" applyFont="1" applyAlignment="1" applyProtection="1">
      <alignment horizontal="left" vertical="center"/>
      <protection hidden="1"/>
    </xf>
    <xf numFmtId="0" fontId="41" fillId="0" borderId="5" xfId="20" applyFont="1" applyAlignment="1" applyProtection="1">
      <alignment vertical="center" wrapText="1"/>
      <protection hidden="1"/>
    </xf>
    <xf numFmtId="166" fontId="8" fillId="0" borderId="142" xfId="0" applyNumberFormat="1" applyFont="1" applyBorder="1" applyAlignment="1" applyProtection="1">
      <alignment horizontal="center" vertical="center"/>
      <protection hidden="1"/>
    </xf>
    <xf numFmtId="0" fontId="46" fillId="0" borderId="142" xfId="0" applyFont="1" applyBorder="1" applyProtection="1">
      <protection hidden="1"/>
    </xf>
    <xf numFmtId="166" fontId="8" fillId="0" borderId="52" xfId="0" applyNumberFormat="1" applyFont="1" applyBorder="1" applyAlignment="1" applyProtection="1">
      <alignment horizontal="center" vertical="center"/>
      <protection hidden="1"/>
    </xf>
    <xf numFmtId="0" fontId="50" fillId="2" borderId="42" xfId="0" applyFont="1" applyFill="1" applyBorder="1" applyAlignment="1" applyProtection="1">
      <alignment horizontal="center" vertical="center"/>
      <protection hidden="1"/>
    </xf>
    <xf numFmtId="0" fontId="51" fillId="0" borderId="47" xfId="0" applyFont="1" applyBorder="1" applyProtection="1">
      <protection hidden="1"/>
    </xf>
    <xf numFmtId="0" fontId="50" fillId="2" borderId="43" xfId="0" applyFont="1" applyFill="1" applyBorder="1" applyAlignment="1" applyProtection="1">
      <alignment horizontal="center" vertical="center"/>
      <protection hidden="1"/>
    </xf>
    <xf numFmtId="0" fontId="51" fillId="0" borderId="48" xfId="0" applyFont="1" applyBorder="1" applyProtection="1">
      <protection hidden="1"/>
    </xf>
    <xf numFmtId="168" fontId="8" fillId="0" borderId="45" xfId="0" applyNumberFormat="1" applyFont="1" applyBorder="1" applyAlignment="1" applyProtection="1">
      <alignment horizontal="center" vertical="center" wrapText="1"/>
      <protection hidden="1"/>
    </xf>
    <xf numFmtId="10" fontId="8" fillId="0" borderId="45" xfId="0" applyNumberFormat="1" applyFont="1" applyBorder="1" applyAlignment="1" applyProtection="1">
      <alignment horizontal="center" vertical="center"/>
      <protection hidden="1"/>
    </xf>
    <xf numFmtId="168" fontId="8" fillId="0" borderId="137" xfId="0" applyNumberFormat="1" applyFont="1" applyBorder="1" applyAlignment="1" applyProtection="1">
      <alignment horizontal="center" vertical="center" wrapText="1"/>
      <protection hidden="1"/>
    </xf>
    <xf numFmtId="168" fontId="8" fillId="0" borderId="138" xfId="0" applyNumberFormat="1" applyFont="1" applyBorder="1" applyAlignment="1" applyProtection="1">
      <alignment horizontal="center" vertical="center" wrapText="1"/>
      <protection hidden="1"/>
    </xf>
    <xf numFmtId="0" fontId="46" fillId="0" borderId="139" xfId="0" applyFont="1" applyBorder="1" applyProtection="1">
      <protection hidden="1"/>
    </xf>
    <xf numFmtId="168" fontId="8" fillId="0" borderId="52" xfId="0" applyNumberFormat="1" applyFont="1" applyBorder="1" applyAlignment="1" applyProtection="1">
      <alignment horizontal="center" vertical="center" wrapText="1"/>
      <protection hidden="1"/>
    </xf>
    <xf numFmtId="166" fontId="8" fillId="0" borderId="137" xfId="0" applyNumberFormat="1" applyFont="1" applyBorder="1" applyAlignment="1" applyProtection="1">
      <alignment horizontal="center" vertical="center"/>
      <protection hidden="1"/>
    </xf>
    <xf numFmtId="0" fontId="9" fillId="2" borderId="46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Protection="1">
      <protection hidden="1"/>
    </xf>
    <xf numFmtId="0" fontId="7" fillId="0" borderId="51" xfId="0" applyFont="1" applyBorder="1" applyProtection="1">
      <protection hidden="1"/>
    </xf>
    <xf numFmtId="0" fontId="50" fillId="2" borderId="53" xfId="0" applyFont="1" applyFill="1" applyBorder="1" applyAlignment="1" applyProtection="1">
      <alignment horizontal="center" vertical="center"/>
      <protection hidden="1"/>
    </xf>
    <xf numFmtId="0" fontId="51" fillId="0" borderId="55" xfId="0" applyFont="1" applyBorder="1" applyProtection="1">
      <protection hidden="1"/>
    </xf>
    <xf numFmtId="0" fontId="51" fillId="0" borderId="56" xfId="0" applyFont="1" applyBorder="1" applyProtection="1">
      <protection hidden="1"/>
    </xf>
    <xf numFmtId="166" fontId="8" fillId="0" borderId="36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Protection="1">
      <protection hidden="1"/>
    </xf>
    <xf numFmtId="0" fontId="7" fillId="0" borderId="3" xfId="0" applyFont="1" applyBorder="1" applyProtection="1">
      <protection hidden="1"/>
    </xf>
    <xf numFmtId="166" fontId="52" fillId="0" borderId="38" xfId="0" applyNumberFormat="1" applyFont="1" applyBorder="1" applyAlignment="1" applyProtection="1">
      <alignment horizontal="center" vertical="center"/>
      <protection hidden="1"/>
    </xf>
    <xf numFmtId="0" fontId="51" fillId="0" borderId="2" xfId="0" applyFont="1" applyBorder="1" applyProtection="1">
      <protection hidden="1"/>
    </xf>
    <xf numFmtId="0" fontId="51" fillId="0" borderId="4" xfId="0" applyFont="1" applyBorder="1" applyProtection="1">
      <protection hidden="1"/>
    </xf>
    <xf numFmtId="9" fontId="9" fillId="2" borderId="46" xfId="0" applyNumberFormat="1" applyFont="1" applyFill="1" applyBorder="1" applyAlignment="1" applyProtection="1">
      <alignment horizontal="center" vertical="center"/>
      <protection hidden="1"/>
    </xf>
    <xf numFmtId="9" fontId="8" fillId="0" borderId="1" xfId="0" applyNumberFormat="1" applyFont="1" applyBorder="1" applyAlignment="1" applyProtection="1">
      <alignment horizontal="center" vertical="center"/>
      <protection hidden="1"/>
    </xf>
  </cellXfs>
  <cellStyles count="27">
    <cellStyle name="Excel Built-in Normal" xfId="20" xr:uid="{00000000-0005-0000-0000-000000000000}"/>
    <cellStyle name="Moeda" xfId="19" builtinId="4"/>
    <cellStyle name="Moeda 2" xfId="24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7" xr:uid="{00000000-0005-0000-0000-000006000000}"/>
    <cellStyle name="Normal 2 4" xfId="23" xr:uid="{00000000-0005-0000-0000-000007000000}"/>
    <cellStyle name="Normal 3" xfId="3" xr:uid="{00000000-0005-0000-0000-000008000000}"/>
    <cellStyle name="Normal 4" xfId="8" xr:uid="{00000000-0005-0000-0000-000009000000}"/>
    <cellStyle name="Normal 5" xfId="9" xr:uid="{00000000-0005-0000-0000-00000A000000}"/>
    <cellStyle name="Normal 6" xfId="10" xr:uid="{00000000-0005-0000-0000-00000B000000}"/>
    <cellStyle name="Normal 6 2" xfId="16" xr:uid="{00000000-0005-0000-0000-00000C000000}"/>
    <cellStyle name="Normal 7" xfId="13" xr:uid="{00000000-0005-0000-0000-00000D000000}"/>
    <cellStyle name="Normal 8" xfId="14" xr:uid="{00000000-0005-0000-0000-00000E000000}"/>
    <cellStyle name="Normal 9" xfId="21" xr:uid="{00000000-0005-0000-0000-00000F000000}"/>
    <cellStyle name="Normal_11º MEDIÇÃO - vl real.rev2" xfId="25" xr:uid="{00000000-0005-0000-0000-000010000000}"/>
    <cellStyle name="Porcentagem" xfId="22" builtinId="5"/>
    <cellStyle name="Porcentagem 2" xfId="12" xr:uid="{00000000-0005-0000-0000-000012000000}"/>
    <cellStyle name="Porcentagem 2 2" xfId="18" xr:uid="{00000000-0005-0000-0000-000013000000}"/>
    <cellStyle name="Separador de milhares_11º MEDIÇÃO - vl real.rev2 2" xfId="26" xr:uid="{00000000-0005-0000-0000-000014000000}"/>
    <cellStyle name="Vírgula 2" xfId="2" xr:uid="{00000000-0005-0000-0000-000015000000}"/>
    <cellStyle name="Vírgula 2 2" xfId="5" xr:uid="{00000000-0005-0000-0000-000016000000}"/>
    <cellStyle name="Vírgula 3" xfId="6" xr:uid="{00000000-0005-0000-0000-000017000000}"/>
    <cellStyle name="Vírgula 4" xfId="11" xr:uid="{00000000-0005-0000-0000-000018000000}"/>
    <cellStyle name="Vírgula 4 2" xfId="17" xr:uid="{00000000-0005-0000-0000-000019000000}"/>
    <cellStyle name="Vírgula 5" xfId="15" xr:uid="{00000000-0005-0000-0000-00001A000000}"/>
  </cellStyles>
  <dxfs count="450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5%20-%20Vi&#225;rios\Recape%202017\CR%201039.006-412017-R$%20987.600,00%20-%20N&#205;VEL%20II\QC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5%20-%20Vi&#225;rios\Recape%202017\CR%201039.136-992017-R$%20295.300,00%20-%20n&#237;vel%20I%20Entregue%2005.12.2017\Or&#231;amento\OR&#199;AMENTO_Recapeamento_Centro_Fase%202_R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Memoria"/>
      <sheetName val="PLQ"/>
      <sheetName val="QCI"/>
      <sheetName val="Resumo _ Licitação"/>
      <sheetName val="CRONOGRAMA_ Licitação"/>
      <sheetName val="PLE"/>
      <sheetName val="CFF"/>
      <sheetName val="Distâncias"/>
      <sheetName val="Sinapi"/>
      <sheetName val="FDE"/>
      <sheetName val="SIU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1"/>
  <sheetViews>
    <sheetView tabSelected="1" zoomScaleNormal="100" zoomScaleSheetLayoutView="85" workbookViewId="0">
      <selection activeCell="D3" sqref="D3"/>
    </sheetView>
  </sheetViews>
  <sheetFormatPr defaultColWidth="14.42578125" defaultRowHeight="15" customHeight="1" outlineLevelRow="1" outlineLevelCol="1" x14ac:dyDescent="0.2"/>
  <cols>
    <col min="1" max="1" width="14.42578125" style="5" customWidth="1"/>
    <col min="2" max="2" width="15.5703125" style="5" customWidth="1"/>
    <col min="3" max="3" width="19.7109375" style="5" customWidth="1"/>
    <col min="4" max="4" width="77.140625" style="5" customWidth="1" outlineLevel="1"/>
    <col min="5" max="5" width="15.85546875" style="5" customWidth="1" outlineLevel="1"/>
    <col min="6" max="6" width="11.7109375" style="5" bestFit="1" customWidth="1" outlineLevel="1"/>
    <col min="7" max="7" width="14" style="5" customWidth="1"/>
    <col min="8" max="8" width="19.7109375" style="30" customWidth="1"/>
    <col min="9" max="9" width="10" style="31" bestFit="1" customWidth="1"/>
    <col min="10" max="11" width="9.140625" style="5" customWidth="1"/>
    <col min="12" max="12" width="20.42578125" style="5" customWidth="1"/>
    <col min="13" max="13" width="27.28515625" style="5" customWidth="1"/>
    <col min="14" max="23" width="9.140625" style="5" customWidth="1"/>
    <col min="24" max="16384" width="14.42578125" style="5"/>
  </cols>
  <sheetData>
    <row r="1" spans="1:23" ht="15" customHeight="1" x14ac:dyDescent="0.4">
      <c r="A1" s="6"/>
      <c r="B1" s="455"/>
      <c r="C1" s="152"/>
      <c r="D1" s="152"/>
      <c r="E1" s="152"/>
      <c r="F1" s="152"/>
      <c r="G1" s="152"/>
      <c r="H1" s="152"/>
      <c r="I1" s="456"/>
    </row>
    <row r="2" spans="1:23" ht="32.25" customHeight="1" x14ac:dyDescent="0.4">
      <c r="A2" s="7"/>
      <c r="B2" s="193" t="s">
        <v>143</v>
      </c>
      <c r="C2" s="457"/>
      <c r="D2" s="120"/>
      <c r="E2" s="120"/>
      <c r="F2" s="120"/>
      <c r="G2" s="120"/>
      <c r="H2" s="120"/>
      <c r="I2" s="19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 x14ac:dyDescent="0.2">
      <c r="A3" s="8"/>
      <c r="B3" s="193"/>
      <c r="C3" s="121"/>
      <c r="D3" s="121"/>
      <c r="E3" s="121"/>
      <c r="F3" s="121"/>
      <c r="G3" s="121"/>
      <c r="H3" s="121"/>
      <c r="I3" s="45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customHeight="1" x14ac:dyDescent="0.2">
      <c r="A4" s="8"/>
      <c r="B4" s="193"/>
      <c r="C4" s="122"/>
      <c r="D4" s="122"/>
      <c r="E4" s="122"/>
      <c r="F4" s="122"/>
      <c r="G4" s="122"/>
      <c r="H4" s="122"/>
      <c r="I4" s="4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7.5" customHeight="1" thickBot="1" x14ac:dyDescent="0.25">
      <c r="A5" s="9"/>
      <c r="B5" s="10"/>
      <c r="C5" s="191"/>
      <c r="D5" s="460"/>
      <c r="E5" s="461"/>
      <c r="F5" s="462"/>
      <c r="G5" s="461"/>
      <c r="H5" s="461"/>
      <c r="I5" s="46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25" customHeight="1" x14ac:dyDescent="0.2">
      <c r="A6" s="40" t="s">
        <v>180</v>
      </c>
      <c r="B6" s="43" t="s">
        <v>760</v>
      </c>
      <c r="C6" s="43"/>
      <c r="D6" s="479"/>
      <c r="E6" s="37"/>
      <c r="F6" s="480"/>
      <c r="G6" s="37"/>
      <c r="H6" s="37"/>
      <c r="I6" s="48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5.25" customHeight="1" x14ac:dyDescent="0.2">
      <c r="A7" s="482"/>
      <c r="B7" s="483"/>
      <c r="C7" s="484"/>
      <c r="D7" s="485"/>
      <c r="E7" s="37"/>
      <c r="F7" s="480"/>
      <c r="G7" s="37"/>
      <c r="H7" s="37"/>
      <c r="I7" s="48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4.25" customHeight="1" x14ac:dyDescent="0.2">
      <c r="A8" s="40" t="s">
        <v>1</v>
      </c>
      <c r="B8" s="41"/>
      <c r="C8" s="657" t="s">
        <v>761</v>
      </c>
      <c r="D8" s="657"/>
      <c r="E8" s="37"/>
      <c r="F8" s="486" t="s">
        <v>181</v>
      </c>
      <c r="G8" s="256"/>
      <c r="H8" s="487">
        <v>2640.46</v>
      </c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4.5" customHeight="1" x14ac:dyDescent="0.2">
      <c r="A9" s="40"/>
      <c r="B9" s="41"/>
      <c r="C9" s="43"/>
      <c r="D9" s="43"/>
      <c r="E9" s="37"/>
      <c r="F9" s="44"/>
      <c r="G9" s="45"/>
      <c r="H9" s="37"/>
      <c r="I9" s="4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 x14ac:dyDescent="0.2">
      <c r="A10" s="40" t="s">
        <v>2</v>
      </c>
      <c r="B10" s="43" t="s">
        <v>762</v>
      </c>
      <c r="C10" s="43"/>
      <c r="D10" s="43"/>
      <c r="E10" s="37"/>
      <c r="F10" s="658" t="s">
        <v>3</v>
      </c>
      <c r="G10" s="658"/>
      <c r="H10" s="46" t="e">
        <f>G500</f>
        <v>#VALUE!</v>
      </c>
      <c r="I10" s="4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.75" customHeight="1" x14ac:dyDescent="0.2">
      <c r="A11" s="48"/>
      <c r="B11" s="37"/>
      <c r="C11" s="39"/>
      <c r="D11" s="39"/>
      <c r="E11" s="37"/>
      <c r="F11" s="45"/>
      <c r="G11" s="45"/>
      <c r="H11" s="49"/>
      <c r="I11" s="5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 thickBot="1" x14ac:dyDescent="0.25">
      <c r="A12" s="51" t="s">
        <v>4</v>
      </c>
      <c r="B12" s="52" t="s">
        <v>249</v>
      </c>
      <c r="C12" s="53"/>
      <c r="D12" s="53"/>
      <c r="E12" s="52"/>
      <c r="F12" s="488" t="s">
        <v>182</v>
      </c>
      <c r="G12" s="488"/>
      <c r="H12" s="489" t="e">
        <f>H10/H8</f>
        <v>#VALUE!</v>
      </c>
      <c r="I12" s="5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7.5" customHeight="1" thickBot="1" x14ac:dyDescent="0.25">
      <c r="A13" s="490"/>
      <c r="B13" s="491"/>
      <c r="C13" s="491"/>
      <c r="D13" s="492"/>
      <c r="E13" s="493"/>
      <c r="F13" s="494"/>
      <c r="G13" s="493"/>
      <c r="H13" s="494"/>
      <c r="I13" s="49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7" customFormat="1" ht="54.75" thickBot="1" x14ac:dyDescent="0.3">
      <c r="A14" s="496" t="s">
        <v>5</v>
      </c>
      <c r="B14" s="496" t="s">
        <v>7</v>
      </c>
      <c r="C14" s="497" t="s">
        <v>6</v>
      </c>
      <c r="D14" s="498" t="s">
        <v>8</v>
      </c>
      <c r="E14" s="499" t="s">
        <v>9</v>
      </c>
      <c r="F14" s="500" t="s">
        <v>10</v>
      </c>
      <c r="G14" s="501" t="s">
        <v>157</v>
      </c>
      <c r="H14" s="501" t="s">
        <v>158</v>
      </c>
      <c r="I14" s="502" t="s">
        <v>11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thickBot="1" x14ac:dyDescent="0.25">
      <c r="A15" s="254">
        <v>1</v>
      </c>
      <c r="B15" s="255"/>
      <c r="C15" s="55"/>
      <c r="D15" s="56" t="s">
        <v>12</v>
      </c>
      <c r="E15" s="253">
        <f>SUM(E16,E18,E33,E39)</f>
        <v>0</v>
      </c>
      <c r="F15" s="253"/>
      <c r="G15" s="253"/>
      <c r="H15" s="253"/>
      <c r="I15" s="57" t="e">
        <f>E15/$G$499</f>
        <v>#DIV/0!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 outlineLevel="1" x14ac:dyDescent="0.2">
      <c r="A16" s="207" t="s">
        <v>13</v>
      </c>
      <c r="B16" s="208"/>
      <c r="C16" s="58"/>
      <c r="D16" s="59" t="s">
        <v>233</v>
      </c>
      <c r="E16" s="248">
        <f>SUM(H17:H17)</f>
        <v>0</v>
      </c>
      <c r="F16" s="249"/>
      <c r="G16" s="249"/>
      <c r="H16" s="208"/>
      <c r="I16" s="339" t="e">
        <f>E16/$G$499</f>
        <v>#DIV/0!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 outlineLevel="1" x14ac:dyDescent="0.2">
      <c r="A17" s="62" t="s">
        <v>14</v>
      </c>
      <c r="B17" s="96" t="s">
        <v>250</v>
      </c>
      <c r="C17" s="388" t="s">
        <v>15</v>
      </c>
      <c r="D17" s="63" t="s">
        <v>233</v>
      </c>
      <c r="E17" s="64" t="s">
        <v>23</v>
      </c>
      <c r="F17" s="199">
        <v>1</v>
      </c>
      <c r="G17" s="73">
        <f>Composições!G15</f>
        <v>0</v>
      </c>
      <c r="H17" s="64">
        <f>ROUND(G17*F17,2)</f>
        <v>0</v>
      </c>
      <c r="I17" s="452" t="e">
        <f>H17/$G$499</f>
        <v>#DIV/0!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20" customFormat="1" ht="12.75" outlineLevel="1" x14ac:dyDescent="0.2">
      <c r="A18" s="231" t="s">
        <v>16</v>
      </c>
      <c r="B18" s="230"/>
      <c r="C18" s="58"/>
      <c r="D18" s="289" t="s">
        <v>763</v>
      </c>
      <c r="E18" s="251">
        <f>SUM(H19:H32)</f>
        <v>0</v>
      </c>
      <c r="F18" s="250"/>
      <c r="G18" s="250"/>
      <c r="H18" s="230"/>
      <c r="I18" s="339" t="e">
        <f>E18/$G$499</f>
        <v>#DIV/0!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20" customFormat="1" ht="25.5" outlineLevel="1" x14ac:dyDescent="0.2">
      <c r="A19" s="61" t="s">
        <v>17</v>
      </c>
      <c r="B19" s="269" t="s">
        <v>144</v>
      </c>
      <c r="C19" s="268" t="s">
        <v>764</v>
      </c>
      <c r="D19" s="270" t="s">
        <v>765</v>
      </c>
      <c r="E19" s="274" t="s">
        <v>127</v>
      </c>
      <c r="F19" s="273">
        <v>56</v>
      </c>
      <c r="G19" s="504"/>
      <c r="H19" s="64">
        <f>ROUND(G19*F19,2)</f>
        <v>0</v>
      </c>
      <c r="I19" s="441" t="e">
        <f>H19/$G$499</f>
        <v>#DIV/0!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0" customFormat="1" ht="25.5" outlineLevel="1" x14ac:dyDescent="0.2">
      <c r="A20" s="61" t="s">
        <v>18</v>
      </c>
      <c r="B20" s="269" t="s">
        <v>148</v>
      </c>
      <c r="C20" s="268" t="s">
        <v>766</v>
      </c>
      <c r="D20" s="270" t="s">
        <v>767</v>
      </c>
      <c r="E20" s="274" t="s">
        <v>23</v>
      </c>
      <c r="F20" s="273">
        <v>22</v>
      </c>
      <c r="G20" s="504"/>
      <c r="H20" s="64">
        <f>ROUND(G20*F20,2)</f>
        <v>0</v>
      </c>
      <c r="I20" s="67" t="e">
        <f>H20/$G$499</f>
        <v>#DIV/0!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20" customFormat="1" ht="12.75" outlineLevel="1" x14ac:dyDescent="0.2">
      <c r="A21" s="61" t="s">
        <v>149</v>
      </c>
      <c r="B21" s="269" t="s">
        <v>145</v>
      </c>
      <c r="C21" s="257" t="s">
        <v>184</v>
      </c>
      <c r="D21" s="270" t="s">
        <v>188</v>
      </c>
      <c r="E21" s="274" t="s">
        <v>23</v>
      </c>
      <c r="F21" s="272">
        <v>10</v>
      </c>
      <c r="G21" s="504"/>
      <c r="H21" s="64">
        <f>ROUND(G21*F21,2)</f>
        <v>0</v>
      </c>
      <c r="I21" s="67" t="e">
        <f>H21/$G$499</f>
        <v>#DIV/0!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0" customFormat="1" ht="12.75" outlineLevel="1" x14ac:dyDescent="0.2">
      <c r="A22" s="61" t="s">
        <v>19</v>
      </c>
      <c r="B22" s="258" t="s">
        <v>145</v>
      </c>
      <c r="C22" s="264" t="s">
        <v>184</v>
      </c>
      <c r="D22" s="260" t="s">
        <v>1231</v>
      </c>
      <c r="E22" s="266" t="s">
        <v>23</v>
      </c>
      <c r="F22" s="267">
        <v>8</v>
      </c>
      <c r="G22" s="505"/>
      <c r="H22" s="64">
        <f t="shared" ref="H22:H32" si="0">ROUND(G22*F22,2)</f>
        <v>0</v>
      </c>
      <c r="I22" s="67" t="e">
        <f>H22/$G$499</f>
        <v>#DIV/0!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20" customFormat="1" ht="12.75" outlineLevel="1" x14ac:dyDescent="0.2">
      <c r="A23" s="61" t="s">
        <v>20</v>
      </c>
      <c r="B23" s="269" t="s">
        <v>145</v>
      </c>
      <c r="C23" s="268" t="s">
        <v>185</v>
      </c>
      <c r="D23" s="270" t="s">
        <v>189</v>
      </c>
      <c r="E23" s="271" t="s">
        <v>23</v>
      </c>
      <c r="F23" s="272">
        <v>15</v>
      </c>
      <c r="G23" s="506"/>
      <c r="H23" s="64">
        <f t="shared" si="0"/>
        <v>0</v>
      </c>
      <c r="I23" s="67" t="e">
        <f>H23/$G$499</f>
        <v>#DIV/0!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20" customFormat="1" ht="12.75" outlineLevel="1" x14ac:dyDescent="0.2">
      <c r="A24" s="61" t="s">
        <v>21</v>
      </c>
      <c r="B24" s="269" t="s">
        <v>145</v>
      </c>
      <c r="C24" s="268" t="s">
        <v>186</v>
      </c>
      <c r="D24" s="270" t="s">
        <v>190</v>
      </c>
      <c r="E24" s="271" t="s">
        <v>23</v>
      </c>
      <c r="F24" s="272">
        <v>11</v>
      </c>
      <c r="G24" s="506"/>
      <c r="H24" s="64">
        <f t="shared" si="0"/>
        <v>0</v>
      </c>
      <c r="I24" s="67" t="e">
        <f>H24/$G$499</f>
        <v>#DIV/0!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s="20" customFormat="1" ht="12.75" outlineLevel="1" x14ac:dyDescent="0.2">
      <c r="A25" s="61" t="s">
        <v>22</v>
      </c>
      <c r="B25" s="269" t="s">
        <v>145</v>
      </c>
      <c r="C25" s="257" t="s">
        <v>186</v>
      </c>
      <c r="D25" s="270" t="s">
        <v>204</v>
      </c>
      <c r="E25" s="271" t="s">
        <v>23</v>
      </c>
      <c r="F25" s="272">
        <v>3</v>
      </c>
      <c r="G25" s="507"/>
      <c r="H25" s="64">
        <f t="shared" ref="H25:H30" si="1">ROUND(G25*F25,2)</f>
        <v>0</v>
      </c>
      <c r="I25" s="67" t="e">
        <f>H25/$G$499</f>
        <v>#DIV/0!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s="20" customFormat="1" ht="38.25" outlineLevel="1" x14ac:dyDescent="0.2">
      <c r="A26" s="61" t="s">
        <v>195</v>
      </c>
      <c r="B26" s="259" t="s">
        <v>148</v>
      </c>
      <c r="C26" s="268" t="s">
        <v>768</v>
      </c>
      <c r="D26" s="261" t="s">
        <v>191</v>
      </c>
      <c r="E26" s="274" t="s">
        <v>194</v>
      </c>
      <c r="F26" s="273">
        <v>6</v>
      </c>
      <c r="G26" s="504"/>
      <c r="H26" s="64">
        <f t="shared" si="1"/>
        <v>0</v>
      </c>
      <c r="I26" s="67" t="e">
        <f>H26/$G$499</f>
        <v>#DIV/0!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20" customFormat="1" ht="25.5" outlineLevel="1" x14ac:dyDescent="0.2">
      <c r="A27" s="61" t="s">
        <v>196</v>
      </c>
      <c r="B27" s="269" t="s">
        <v>148</v>
      </c>
      <c r="C27" s="268" t="s">
        <v>769</v>
      </c>
      <c r="D27" s="265" t="s">
        <v>192</v>
      </c>
      <c r="E27" s="274" t="s">
        <v>194</v>
      </c>
      <c r="F27" s="273">
        <v>1</v>
      </c>
      <c r="G27" s="504"/>
      <c r="H27" s="64">
        <f t="shared" si="1"/>
        <v>0</v>
      </c>
      <c r="I27" s="67" t="e">
        <f>H27/$G$499</f>
        <v>#DIV/0!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s="20" customFormat="1" ht="12.75" outlineLevel="1" x14ac:dyDescent="0.2">
      <c r="A28" s="61" t="s">
        <v>197</v>
      </c>
      <c r="B28" s="259" t="s">
        <v>145</v>
      </c>
      <c r="C28" s="268" t="s">
        <v>184</v>
      </c>
      <c r="D28" s="270" t="s">
        <v>759</v>
      </c>
      <c r="E28" s="262" t="s">
        <v>23</v>
      </c>
      <c r="F28" s="263">
        <v>4</v>
      </c>
      <c r="G28" s="508"/>
      <c r="H28" s="64">
        <f t="shared" si="1"/>
        <v>0</v>
      </c>
      <c r="I28" s="67" t="e">
        <f>H28/$G$499</f>
        <v>#DIV/0!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s="20" customFormat="1" ht="12.75" outlineLevel="1" x14ac:dyDescent="0.2">
      <c r="A29" s="61" t="s">
        <v>198</v>
      </c>
      <c r="B29" s="269" t="s">
        <v>145</v>
      </c>
      <c r="C29" s="268" t="s">
        <v>185</v>
      </c>
      <c r="D29" s="265" t="s">
        <v>205</v>
      </c>
      <c r="E29" s="271" t="s">
        <v>23</v>
      </c>
      <c r="F29" s="272">
        <v>1</v>
      </c>
      <c r="G29" s="507"/>
      <c r="H29" s="64">
        <f t="shared" si="1"/>
        <v>0</v>
      </c>
      <c r="I29" s="67" t="e">
        <f>H29/$G$499</f>
        <v>#DIV/0!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s="20" customFormat="1" ht="12.75" outlineLevel="1" x14ac:dyDescent="0.2">
      <c r="A30" s="61" t="s">
        <v>254</v>
      </c>
      <c r="B30" s="269" t="s">
        <v>145</v>
      </c>
      <c r="C30" s="257" t="s">
        <v>183</v>
      </c>
      <c r="D30" s="265" t="s">
        <v>1232</v>
      </c>
      <c r="E30" s="271" t="s">
        <v>23</v>
      </c>
      <c r="F30" s="263">
        <v>3</v>
      </c>
      <c r="G30" s="508"/>
      <c r="H30" s="64">
        <f t="shared" si="1"/>
        <v>0</v>
      </c>
      <c r="I30" s="67" t="e">
        <f>H30/$G$499</f>
        <v>#DIV/0!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0" customFormat="1" ht="12.75" outlineLevel="1" x14ac:dyDescent="0.2">
      <c r="A31" s="61" t="s">
        <v>199</v>
      </c>
      <c r="B31" s="269" t="s">
        <v>148</v>
      </c>
      <c r="C31" s="268" t="s">
        <v>770</v>
      </c>
      <c r="D31" s="270" t="s">
        <v>193</v>
      </c>
      <c r="E31" s="271" t="s">
        <v>23</v>
      </c>
      <c r="F31" s="272">
        <v>852</v>
      </c>
      <c r="G31" s="506"/>
      <c r="H31" s="64">
        <f t="shared" si="0"/>
        <v>0</v>
      </c>
      <c r="I31" s="67" t="e">
        <f>H31/$G$499</f>
        <v>#DIV/0!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0" customFormat="1" ht="12.75" outlineLevel="1" x14ac:dyDescent="0.2">
      <c r="A32" s="61" t="s">
        <v>255</v>
      </c>
      <c r="B32" s="269" t="s">
        <v>148</v>
      </c>
      <c r="C32" s="387" t="s">
        <v>771</v>
      </c>
      <c r="D32" s="270" t="s">
        <v>772</v>
      </c>
      <c r="E32" s="271" t="s">
        <v>194</v>
      </c>
      <c r="F32" s="272">
        <v>1</v>
      </c>
      <c r="G32" s="506"/>
      <c r="H32" s="64">
        <f t="shared" si="0"/>
        <v>0</v>
      </c>
      <c r="I32" s="94" t="e">
        <f>H32/$G$499</f>
        <v>#DIV/0!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0" customFormat="1" ht="12.75" outlineLevel="1" x14ac:dyDescent="0.2">
      <c r="A33" s="231" t="s">
        <v>1076</v>
      </c>
      <c r="B33" s="230"/>
      <c r="C33" s="288"/>
      <c r="D33" s="289" t="s">
        <v>773</v>
      </c>
      <c r="E33" s="251">
        <f>SUM(H34:H38)</f>
        <v>0</v>
      </c>
      <c r="F33" s="250"/>
      <c r="G33" s="250"/>
      <c r="H33" s="230"/>
      <c r="I33" s="440" t="e">
        <f>E33/$G$499</f>
        <v>#DIV/0!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20" customFormat="1" ht="12.75" outlineLevel="1" x14ac:dyDescent="0.2">
      <c r="A34" s="61" t="s">
        <v>1077</v>
      </c>
      <c r="B34" s="269" t="s">
        <v>146</v>
      </c>
      <c r="C34" s="268" t="s">
        <v>774</v>
      </c>
      <c r="D34" s="270" t="s">
        <v>775</v>
      </c>
      <c r="E34" s="271" t="s">
        <v>139</v>
      </c>
      <c r="F34" s="272">
        <v>60</v>
      </c>
      <c r="G34" s="506"/>
      <c r="H34" s="64">
        <f t="shared" ref="H34:H38" si="2">ROUND(G34*F34,2)</f>
        <v>0</v>
      </c>
      <c r="I34" s="441" t="e">
        <f>H34/$G$499</f>
        <v>#DIV/0!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0" customFormat="1" ht="25.5" outlineLevel="1" x14ac:dyDescent="0.2">
      <c r="A35" s="61" t="s">
        <v>1078</v>
      </c>
      <c r="B35" s="269" t="s">
        <v>144</v>
      </c>
      <c r="C35" s="268" t="s">
        <v>776</v>
      </c>
      <c r="D35" s="270" t="s">
        <v>251</v>
      </c>
      <c r="E35" s="271" t="s">
        <v>23</v>
      </c>
      <c r="F35" s="272">
        <v>1</v>
      </c>
      <c r="G35" s="506"/>
      <c r="H35" s="64">
        <f t="shared" si="2"/>
        <v>0</v>
      </c>
      <c r="I35" s="67" t="e">
        <f>H35/$G$499</f>
        <v>#DIV/0!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0" customFormat="1" ht="12.75" outlineLevel="1" x14ac:dyDescent="0.2">
      <c r="A36" s="61" t="s">
        <v>1079</v>
      </c>
      <c r="B36" s="269" t="s">
        <v>148</v>
      </c>
      <c r="C36" s="268" t="s">
        <v>777</v>
      </c>
      <c r="D36" s="270" t="s">
        <v>778</v>
      </c>
      <c r="E36" s="271" t="s">
        <v>139</v>
      </c>
      <c r="F36" s="272">
        <v>12</v>
      </c>
      <c r="G36" s="506"/>
      <c r="H36" s="64">
        <f t="shared" si="2"/>
        <v>0</v>
      </c>
      <c r="I36" s="67" t="e">
        <f>H36/$G$499</f>
        <v>#DIV/0!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0" customFormat="1" ht="25.5" outlineLevel="1" x14ac:dyDescent="0.2">
      <c r="A37" s="61" t="s">
        <v>1080</v>
      </c>
      <c r="B37" s="269" t="s">
        <v>146</v>
      </c>
      <c r="C37" s="268" t="s">
        <v>779</v>
      </c>
      <c r="D37" s="270" t="s">
        <v>780</v>
      </c>
      <c r="E37" s="271" t="s">
        <v>162</v>
      </c>
      <c r="F37" s="272">
        <v>249</v>
      </c>
      <c r="G37" s="506"/>
      <c r="H37" s="64">
        <f t="shared" si="2"/>
        <v>0</v>
      </c>
      <c r="I37" s="67" t="e">
        <f>H37/$G$499</f>
        <v>#DIV/0!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0" customFormat="1" ht="12.75" outlineLevel="1" x14ac:dyDescent="0.2">
      <c r="A38" s="61" t="s">
        <v>1081</v>
      </c>
      <c r="B38" s="269" t="s">
        <v>146</v>
      </c>
      <c r="C38" s="386" t="s">
        <v>781</v>
      </c>
      <c r="D38" s="270" t="s">
        <v>782</v>
      </c>
      <c r="E38" s="271" t="s">
        <v>162</v>
      </c>
      <c r="F38" s="272">
        <v>206.1</v>
      </c>
      <c r="G38" s="506"/>
      <c r="H38" s="64">
        <f t="shared" si="2"/>
        <v>0</v>
      </c>
      <c r="I38" s="94" t="e">
        <f>H38/$G$499</f>
        <v>#DIV/0!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0" customFormat="1" ht="12.75" outlineLevel="1" x14ac:dyDescent="0.2">
      <c r="A39" s="231" t="s">
        <v>1082</v>
      </c>
      <c r="B39" s="230"/>
      <c r="C39" s="58"/>
      <c r="D39" s="289" t="s">
        <v>791</v>
      </c>
      <c r="E39" s="251">
        <f>SUM(H40:H43)</f>
        <v>0</v>
      </c>
      <c r="F39" s="250"/>
      <c r="G39" s="250"/>
      <c r="H39" s="230"/>
      <c r="I39" s="442" t="e">
        <f>E39/$G$499</f>
        <v>#DIV/0!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0" customFormat="1" ht="25.5" outlineLevel="1" x14ac:dyDescent="0.2">
      <c r="A40" s="61" t="s">
        <v>1083</v>
      </c>
      <c r="B40" s="269" t="s">
        <v>145</v>
      </c>
      <c r="C40" s="268" t="s">
        <v>783</v>
      </c>
      <c r="D40" s="270" t="s">
        <v>784</v>
      </c>
      <c r="E40" s="271" t="s">
        <v>128</v>
      </c>
      <c r="F40" s="272">
        <v>128.69999999999999</v>
      </c>
      <c r="G40" s="506"/>
      <c r="H40" s="64">
        <f t="shared" ref="H40:H42" si="3">ROUND(G40*F40,2)</f>
        <v>0</v>
      </c>
      <c r="I40" s="441" t="e">
        <f>H40/$G$499</f>
        <v>#DIV/0!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0" customFormat="1" ht="12.75" outlineLevel="1" x14ac:dyDescent="0.2">
      <c r="A41" s="61" t="s">
        <v>1084</v>
      </c>
      <c r="B41" s="269" t="s">
        <v>148</v>
      </c>
      <c r="C41" s="268" t="s">
        <v>785</v>
      </c>
      <c r="D41" s="270" t="s">
        <v>786</v>
      </c>
      <c r="E41" s="271" t="s">
        <v>128</v>
      </c>
      <c r="F41" s="272">
        <v>412.5</v>
      </c>
      <c r="G41" s="506"/>
      <c r="H41" s="64">
        <f t="shared" si="3"/>
        <v>0</v>
      </c>
      <c r="I41" s="67" t="e">
        <f>H41/$G$499</f>
        <v>#DIV/0!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s="20" customFormat="1" ht="25.5" outlineLevel="1" x14ac:dyDescent="0.2">
      <c r="A42" s="61" t="s">
        <v>1085</v>
      </c>
      <c r="B42" s="269" t="s">
        <v>145</v>
      </c>
      <c r="C42" s="268" t="s">
        <v>787</v>
      </c>
      <c r="D42" s="270" t="s">
        <v>788</v>
      </c>
      <c r="E42" s="271" t="s">
        <v>139</v>
      </c>
      <c r="F42" s="272">
        <v>1415.25</v>
      </c>
      <c r="G42" s="506"/>
      <c r="H42" s="64">
        <f t="shared" si="3"/>
        <v>0</v>
      </c>
      <c r="I42" s="67" t="e">
        <f>H42/$G$499</f>
        <v>#DIV/0!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20" customFormat="1" ht="13.5" outlineLevel="1" thickBot="1" x14ac:dyDescent="0.25">
      <c r="A43" s="61" t="s">
        <v>1086</v>
      </c>
      <c r="B43" s="269" t="s">
        <v>145</v>
      </c>
      <c r="C43" s="268" t="s">
        <v>789</v>
      </c>
      <c r="D43" s="270" t="s">
        <v>790</v>
      </c>
      <c r="E43" s="271" t="s">
        <v>163</v>
      </c>
      <c r="F43" s="272">
        <v>21430.5</v>
      </c>
      <c r="G43" s="507"/>
      <c r="H43" s="64">
        <f>ROUND(G43*F43,2)</f>
        <v>0</v>
      </c>
      <c r="I43" s="67" t="e">
        <f>H43/$G$499</f>
        <v>#DIV/0!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.75" thickBot="1" x14ac:dyDescent="0.25">
      <c r="A44" s="254">
        <v>2</v>
      </c>
      <c r="B44" s="255"/>
      <c r="C44" s="80"/>
      <c r="D44" s="56" t="s">
        <v>792</v>
      </c>
      <c r="E44" s="253">
        <f>SUM(E45,E48)</f>
        <v>0</v>
      </c>
      <c r="F44" s="253"/>
      <c r="G44" s="253"/>
      <c r="H44" s="253"/>
      <c r="I44" s="57" t="e">
        <f>E44/$G$499</f>
        <v>#DIV/0!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20" customFormat="1" ht="14.25" outlineLevel="1" x14ac:dyDescent="0.2">
      <c r="A45" s="207" t="s">
        <v>24</v>
      </c>
      <c r="B45" s="208"/>
      <c r="C45" s="81"/>
      <c r="D45" s="82" t="s">
        <v>793</v>
      </c>
      <c r="E45" s="248">
        <f>SUM(H46:H47)</f>
        <v>0</v>
      </c>
      <c r="F45" s="249"/>
      <c r="G45" s="249"/>
      <c r="H45" s="208"/>
      <c r="I45" s="339" t="e">
        <f>E45/$G$499</f>
        <v>#DIV/0!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25.5" outlineLevel="1" x14ac:dyDescent="0.2">
      <c r="A46" s="209" t="s">
        <v>25</v>
      </c>
      <c r="B46" s="78" t="s">
        <v>147</v>
      </c>
      <c r="C46" s="84" t="s">
        <v>794</v>
      </c>
      <c r="D46" s="85" t="s">
        <v>164</v>
      </c>
      <c r="E46" s="86" t="s">
        <v>128</v>
      </c>
      <c r="F46" s="200">
        <v>4079.01</v>
      </c>
      <c r="G46" s="503"/>
      <c r="H46" s="64">
        <f t="shared" ref="H46:H47" si="4">ROUND(G46*F46,2)</f>
        <v>0</v>
      </c>
      <c r="I46" s="87" t="e">
        <f>H46/$G$499</f>
        <v>#DIV/0!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4.25" outlineLevel="1" x14ac:dyDescent="0.2">
      <c r="A47" s="392" t="s">
        <v>26</v>
      </c>
      <c r="B47" s="390" t="s">
        <v>147</v>
      </c>
      <c r="C47" s="389" t="s">
        <v>795</v>
      </c>
      <c r="D47" s="242" t="s">
        <v>796</v>
      </c>
      <c r="E47" s="391" t="s">
        <v>163</v>
      </c>
      <c r="F47" s="201">
        <v>106054.26</v>
      </c>
      <c r="G47" s="509"/>
      <c r="H47" s="234">
        <f t="shared" si="4"/>
        <v>0</v>
      </c>
      <c r="I47" s="243" t="e">
        <f>H47/$G$499</f>
        <v>#DIV/0!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4.25" outlineLevel="1" x14ac:dyDescent="0.2">
      <c r="A48" s="231" t="s">
        <v>806</v>
      </c>
      <c r="B48" s="208"/>
      <c r="C48" s="81"/>
      <c r="D48" s="82" t="s">
        <v>797</v>
      </c>
      <c r="E48" s="251">
        <f>SUM(H49:H53)</f>
        <v>0</v>
      </c>
      <c r="F48" s="250"/>
      <c r="G48" s="250"/>
      <c r="H48" s="208"/>
      <c r="I48" s="339" t="e">
        <f>E48/$G$499</f>
        <v>#DIV/0!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25.5" outlineLevel="1" x14ac:dyDescent="0.2">
      <c r="A49" s="393" t="s">
        <v>807</v>
      </c>
      <c r="B49" s="78" t="s">
        <v>147</v>
      </c>
      <c r="C49" s="84" t="s">
        <v>798</v>
      </c>
      <c r="D49" s="397" t="s">
        <v>799</v>
      </c>
      <c r="E49" s="399" t="s">
        <v>128</v>
      </c>
      <c r="F49" s="200">
        <v>535.6</v>
      </c>
      <c r="G49" s="503"/>
      <c r="H49" s="64">
        <f t="shared" ref="H49:H52" si="5">ROUND(G49*F49,2)</f>
        <v>0</v>
      </c>
      <c r="I49" s="403" t="e">
        <f>H49/$G$499</f>
        <v>#DIV/0!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4.25" outlineLevel="1" x14ac:dyDescent="0.2">
      <c r="A50" s="394" t="s">
        <v>808</v>
      </c>
      <c r="B50" s="78" t="s">
        <v>148</v>
      </c>
      <c r="C50" s="84" t="s">
        <v>800</v>
      </c>
      <c r="D50" s="348" t="s">
        <v>801</v>
      </c>
      <c r="E50" s="400" t="s">
        <v>139</v>
      </c>
      <c r="F50" s="200">
        <v>1023.08</v>
      </c>
      <c r="G50" s="503"/>
      <c r="H50" s="64">
        <f t="shared" si="5"/>
        <v>0</v>
      </c>
      <c r="I50" s="404" t="e">
        <f>H50/$G$499</f>
        <v>#DIV/0!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25.5" outlineLevel="1" x14ac:dyDescent="0.2">
      <c r="A51" s="394" t="s">
        <v>809</v>
      </c>
      <c r="B51" s="78" t="s">
        <v>144</v>
      </c>
      <c r="C51" s="84" t="s">
        <v>802</v>
      </c>
      <c r="D51" s="398" t="s">
        <v>803</v>
      </c>
      <c r="E51" s="349" t="s">
        <v>139</v>
      </c>
      <c r="F51" s="200">
        <v>1023.08</v>
      </c>
      <c r="G51" s="503"/>
      <c r="H51" s="64">
        <f t="shared" si="5"/>
        <v>0</v>
      </c>
      <c r="I51" s="404" t="e">
        <f>H51/$G$499</f>
        <v>#DIV/0!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14.25" outlineLevel="1" x14ac:dyDescent="0.2">
      <c r="A52" s="111" t="s">
        <v>810</v>
      </c>
      <c r="B52" s="78" t="s">
        <v>148</v>
      </c>
      <c r="C52" s="84" t="s">
        <v>804</v>
      </c>
      <c r="D52" s="348" t="s">
        <v>805</v>
      </c>
      <c r="E52" s="401" t="s">
        <v>128</v>
      </c>
      <c r="F52" s="200">
        <v>274.10000000000002</v>
      </c>
      <c r="G52" s="503"/>
      <c r="H52" s="64">
        <f t="shared" si="5"/>
        <v>0</v>
      </c>
      <c r="I52" s="113" t="e">
        <f>H52/$G$499</f>
        <v>#DIV/0!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0" customFormat="1" outlineLevel="1" thickBot="1" x14ac:dyDescent="0.25">
      <c r="A53" s="395" t="s">
        <v>811</v>
      </c>
      <c r="B53" s="78" t="s">
        <v>147</v>
      </c>
      <c r="C53" s="84" t="s">
        <v>795</v>
      </c>
      <c r="D53" s="396" t="s">
        <v>796</v>
      </c>
      <c r="E53" s="402" t="s">
        <v>163</v>
      </c>
      <c r="F53" s="200">
        <v>7126.6</v>
      </c>
      <c r="G53" s="503"/>
      <c r="H53" s="64">
        <f t="shared" ref="H53" si="6">ROUND(G53*F53,2)</f>
        <v>0</v>
      </c>
      <c r="I53" s="405" t="e">
        <f>H53/$G$499</f>
        <v>#DIV/0!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5.75" thickBot="1" x14ac:dyDescent="0.25">
      <c r="A54" s="254">
        <v>3</v>
      </c>
      <c r="B54" s="255"/>
      <c r="C54" s="80"/>
      <c r="D54" s="56" t="s">
        <v>258</v>
      </c>
      <c r="E54" s="253">
        <f>SUM(E55,E64,E73,E78)</f>
        <v>0</v>
      </c>
      <c r="F54" s="253"/>
      <c r="G54" s="253"/>
      <c r="H54" s="253"/>
      <c r="I54" s="57" t="e">
        <f>E54/$G$499</f>
        <v>#DIV/0!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outlineLevel="1" x14ac:dyDescent="0.2">
      <c r="A55" s="207" t="s">
        <v>27</v>
      </c>
      <c r="B55" s="208"/>
      <c r="C55" s="58"/>
      <c r="D55" s="59" t="s">
        <v>28</v>
      </c>
      <c r="E55" s="248">
        <f>SUM(H56:H63)</f>
        <v>0</v>
      </c>
      <c r="F55" s="249"/>
      <c r="G55" s="249"/>
      <c r="H55" s="208"/>
      <c r="I55" s="339" t="e">
        <f>E55/$G$499</f>
        <v>#DIV/0!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outlineLevel="1" x14ac:dyDescent="0.2">
      <c r="A56" s="61" t="s">
        <v>29</v>
      </c>
      <c r="B56" s="91" t="s">
        <v>146</v>
      </c>
      <c r="C56" s="92" t="s">
        <v>259</v>
      </c>
      <c r="D56" s="63" t="s">
        <v>260</v>
      </c>
      <c r="E56" s="64" t="s">
        <v>139</v>
      </c>
      <c r="F56" s="108">
        <v>137.63999999999999</v>
      </c>
      <c r="G56" s="503"/>
      <c r="H56" s="64">
        <f t="shared" ref="H56:H57" si="7">ROUND(G56*F56,2)</f>
        <v>0</v>
      </c>
      <c r="I56" s="441" t="e">
        <f>H56/$G$499</f>
        <v>#DIV/0!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outlineLevel="1" x14ac:dyDescent="0.2">
      <c r="A57" s="61" t="s">
        <v>30</v>
      </c>
      <c r="B57" s="318" t="s">
        <v>145</v>
      </c>
      <c r="C57" s="206" t="s">
        <v>812</v>
      </c>
      <c r="D57" s="63" t="s">
        <v>813</v>
      </c>
      <c r="E57" s="246" t="s">
        <v>139</v>
      </c>
      <c r="F57" s="227">
        <v>109.72</v>
      </c>
      <c r="G57" s="510"/>
      <c r="H57" s="246">
        <f t="shared" si="7"/>
        <v>0</v>
      </c>
      <c r="I57" s="67" t="e">
        <f>H57/$G$499</f>
        <v>#DIV/0!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outlineLevel="1" x14ac:dyDescent="0.2">
      <c r="A58" s="61" t="s">
        <v>267</v>
      </c>
      <c r="B58" s="319" t="s">
        <v>145</v>
      </c>
      <c r="C58" s="320" t="s">
        <v>814</v>
      </c>
      <c r="D58" s="63" t="s">
        <v>815</v>
      </c>
      <c r="E58" s="64" t="s">
        <v>129</v>
      </c>
      <c r="F58" s="108">
        <v>4618.8</v>
      </c>
      <c r="G58" s="503"/>
      <c r="H58" s="64">
        <f t="shared" ref="H58:H72" si="8">ROUND(G58*F58,2)</f>
        <v>0</v>
      </c>
      <c r="I58" s="65" t="e">
        <f>H58/$G$499</f>
        <v>#DIV/0!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outlineLevel="1" x14ac:dyDescent="0.2">
      <c r="A59" s="61" t="s">
        <v>268</v>
      </c>
      <c r="B59" s="95" t="s">
        <v>146</v>
      </c>
      <c r="C59" s="92" t="s">
        <v>31</v>
      </c>
      <c r="D59" s="63" t="s">
        <v>142</v>
      </c>
      <c r="E59" s="64" t="s">
        <v>128</v>
      </c>
      <c r="F59" s="108">
        <v>38.49</v>
      </c>
      <c r="G59" s="503"/>
      <c r="H59" s="64">
        <f t="shared" si="8"/>
        <v>0</v>
      </c>
      <c r="I59" s="67" t="e">
        <f>H59/$G$499</f>
        <v>#DIV/0!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outlineLevel="1" x14ac:dyDescent="0.2">
      <c r="A60" s="61" t="s">
        <v>269</v>
      </c>
      <c r="B60" s="95" t="s">
        <v>146</v>
      </c>
      <c r="C60" s="92" t="s">
        <v>263</v>
      </c>
      <c r="D60" s="63" t="s">
        <v>264</v>
      </c>
      <c r="E60" s="64" t="s">
        <v>139</v>
      </c>
      <c r="F60" s="108">
        <v>175.64</v>
      </c>
      <c r="G60" s="503"/>
      <c r="H60" s="64">
        <f t="shared" si="8"/>
        <v>0</v>
      </c>
      <c r="I60" s="67" t="e">
        <f>H60/$G$499</f>
        <v>#DIV/0!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outlineLevel="1" x14ac:dyDescent="0.2">
      <c r="A61" s="61" t="s">
        <v>270</v>
      </c>
      <c r="B61" s="95" t="s">
        <v>146</v>
      </c>
      <c r="C61" s="92" t="s">
        <v>265</v>
      </c>
      <c r="D61" s="63" t="s">
        <v>266</v>
      </c>
      <c r="E61" s="64" t="s">
        <v>139</v>
      </c>
      <c r="F61" s="108">
        <v>175.64</v>
      </c>
      <c r="G61" s="503"/>
      <c r="H61" s="64">
        <f t="shared" si="8"/>
        <v>0</v>
      </c>
      <c r="I61" s="67" t="e">
        <f>H61/$G$499</f>
        <v>#DIV/0!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outlineLevel="1" x14ac:dyDescent="0.2">
      <c r="A62" s="61" t="s">
        <v>271</v>
      </c>
      <c r="B62" s="95" t="s">
        <v>144</v>
      </c>
      <c r="C62" s="92" t="s">
        <v>816</v>
      </c>
      <c r="D62" s="63" t="s">
        <v>817</v>
      </c>
      <c r="E62" s="64" t="s">
        <v>128</v>
      </c>
      <c r="F62" s="108">
        <v>50.85</v>
      </c>
      <c r="G62" s="503"/>
      <c r="H62" s="64">
        <f t="shared" si="8"/>
        <v>0</v>
      </c>
      <c r="I62" s="67" t="e">
        <f>H62/$G$499</f>
        <v>#DIV/0!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outlineLevel="1" x14ac:dyDescent="0.2">
      <c r="A63" s="228" t="s">
        <v>272</v>
      </c>
      <c r="B63" s="318" t="s">
        <v>145</v>
      </c>
      <c r="C63" s="206" t="s">
        <v>818</v>
      </c>
      <c r="D63" s="68" t="s">
        <v>819</v>
      </c>
      <c r="E63" s="234" t="s">
        <v>128</v>
      </c>
      <c r="F63" s="290">
        <v>6.88</v>
      </c>
      <c r="G63" s="511"/>
      <c r="H63" s="234">
        <f t="shared" si="8"/>
        <v>0</v>
      </c>
      <c r="I63" s="236" t="e">
        <f>H63/$G$499</f>
        <v>#DIV/0!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outlineLevel="1" x14ac:dyDescent="0.2">
      <c r="A64" s="207" t="s">
        <v>32</v>
      </c>
      <c r="B64" s="230"/>
      <c r="C64" s="288"/>
      <c r="D64" s="289" t="s">
        <v>273</v>
      </c>
      <c r="E64" s="248">
        <f>SUM(H65:H72)</f>
        <v>0</v>
      </c>
      <c r="F64" s="250"/>
      <c r="G64" s="249"/>
      <c r="H64" s="208"/>
      <c r="I64" s="442" t="e">
        <f>E64/$G$499</f>
        <v>#DIV/0!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outlineLevel="1" x14ac:dyDescent="0.2">
      <c r="A65" s="71" t="s">
        <v>33</v>
      </c>
      <c r="B65" s="98" t="s">
        <v>146</v>
      </c>
      <c r="C65" s="92" t="s">
        <v>820</v>
      </c>
      <c r="D65" s="72" t="s">
        <v>821</v>
      </c>
      <c r="E65" s="64" t="s">
        <v>162</v>
      </c>
      <c r="F65" s="108">
        <v>2945</v>
      </c>
      <c r="G65" s="503"/>
      <c r="H65" s="64">
        <f t="shared" si="8"/>
        <v>0</v>
      </c>
      <c r="I65" s="74" t="e">
        <f>H65/$G$499</f>
        <v>#DIV/0!</v>
      </c>
      <c r="J65" s="2"/>
      <c r="K65" s="31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outlineLevel="1" x14ac:dyDescent="0.2">
      <c r="A66" s="71" t="s">
        <v>150</v>
      </c>
      <c r="B66" s="98" t="s">
        <v>146</v>
      </c>
      <c r="C66" s="92" t="s">
        <v>274</v>
      </c>
      <c r="D66" s="72" t="s">
        <v>275</v>
      </c>
      <c r="E66" s="64" t="s">
        <v>23</v>
      </c>
      <c r="F66" s="108">
        <v>1</v>
      </c>
      <c r="G66" s="503"/>
      <c r="H66" s="64">
        <f t="shared" si="8"/>
        <v>0</v>
      </c>
      <c r="I66" s="75" t="e">
        <f>H66/$G$499</f>
        <v>#DIV/0!</v>
      </c>
      <c r="J66" s="2"/>
      <c r="K66" s="31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outlineLevel="1" x14ac:dyDescent="0.2">
      <c r="A67" s="71" t="s">
        <v>151</v>
      </c>
      <c r="B67" s="98" t="s">
        <v>145</v>
      </c>
      <c r="C67" s="92" t="s">
        <v>814</v>
      </c>
      <c r="D67" s="72" t="s">
        <v>815</v>
      </c>
      <c r="E67" s="64" t="s">
        <v>129</v>
      </c>
      <c r="F67" s="108">
        <v>31258.65</v>
      </c>
      <c r="G67" s="503"/>
      <c r="H67" s="64">
        <f t="shared" si="8"/>
        <v>0</v>
      </c>
      <c r="I67" s="75" t="e">
        <f>H67/$G$499</f>
        <v>#DIV/0!</v>
      </c>
      <c r="J67" s="2"/>
      <c r="K67" s="31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outlineLevel="1" x14ac:dyDescent="0.2">
      <c r="A68" s="71" t="s">
        <v>34</v>
      </c>
      <c r="B68" s="98" t="s">
        <v>146</v>
      </c>
      <c r="C68" s="92" t="s">
        <v>276</v>
      </c>
      <c r="D68" s="72" t="s">
        <v>277</v>
      </c>
      <c r="E68" s="64" t="s">
        <v>128</v>
      </c>
      <c r="F68" s="108">
        <v>281.02999999999997</v>
      </c>
      <c r="G68" s="503"/>
      <c r="H68" s="64">
        <f t="shared" si="8"/>
        <v>0</v>
      </c>
      <c r="I68" s="75" t="e">
        <f>H68/$G$499</f>
        <v>#DIV/0!</v>
      </c>
      <c r="J68" s="2"/>
      <c r="K68" s="31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25.5" outlineLevel="1" x14ac:dyDescent="0.2">
      <c r="A69" s="71" t="s">
        <v>35</v>
      </c>
      <c r="B69" s="98" t="s">
        <v>147</v>
      </c>
      <c r="C69" s="92" t="s">
        <v>794</v>
      </c>
      <c r="D69" s="72" t="s">
        <v>164</v>
      </c>
      <c r="E69" s="64" t="s">
        <v>128</v>
      </c>
      <c r="F69" s="108">
        <v>1256.3</v>
      </c>
      <c r="G69" s="503"/>
      <c r="H69" s="64">
        <f t="shared" si="8"/>
        <v>0</v>
      </c>
      <c r="I69" s="75" t="e">
        <f>H69/$G$499</f>
        <v>#DIV/0!</v>
      </c>
      <c r="J69" s="2"/>
      <c r="K69" s="31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outlineLevel="1" x14ac:dyDescent="0.2">
      <c r="A70" s="71" t="s">
        <v>36</v>
      </c>
      <c r="B70" s="98" t="s">
        <v>147</v>
      </c>
      <c r="C70" s="92" t="s">
        <v>795</v>
      </c>
      <c r="D70" s="72" t="s">
        <v>796</v>
      </c>
      <c r="E70" s="64" t="s">
        <v>163</v>
      </c>
      <c r="F70" s="108">
        <v>25126</v>
      </c>
      <c r="G70" s="503"/>
      <c r="H70" s="64">
        <f t="shared" si="8"/>
        <v>0</v>
      </c>
      <c r="I70" s="75" t="e">
        <f>H70/$G$499</f>
        <v>#DIV/0!</v>
      </c>
      <c r="J70" s="2"/>
      <c r="K70" s="31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51" outlineLevel="1" x14ac:dyDescent="0.2">
      <c r="A71" s="71" t="s">
        <v>37</v>
      </c>
      <c r="B71" s="98" t="s">
        <v>144</v>
      </c>
      <c r="C71" s="92" t="s">
        <v>822</v>
      </c>
      <c r="D71" s="72" t="s">
        <v>278</v>
      </c>
      <c r="E71" s="64" t="s">
        <v>279</v>
      </c>
      <c r="F71" s="108">
        <v>193</v>
      </c>
      <c r="G71" s="503"/>
      <c r="H71" s="64">
        <f t="shared" si="8"/>
        <v>0</v>
      </c>
      <c r="I71" s="75" t="e">
        <f>H71/$G$499</f>
        <v>#DIV/0!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25.5" outlineLevel="1" x14ac:dyDescent="0.2">
      <c r="A72" s="71" t="s">
        <v>38</v>
      </c>
      <c r="B72" s="99" t="s">
        <v>144</v>
      </c>
      <c r="C72" s="385">
        <v>95601</v>
      </c>
      <c r="D72" s="63" t="s">
        <v>280</v>
      </c>
      <c r="E72" s="234" t="s">
        <v>23</v>
      </c>
      <c r="F72" s="235">
        <v>190</v>
      </c>
      <c r="G72" s="511"/>
      <c r="H72" s="64">
        <f t="shared" si="8"/>
        <v>0</v>
      </c>
      <c r="I72" s="243" t="e">
        <f>H72/$G$499</f>
        <v>#DIV/0!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outlineLevel="1" x14ac:dyDescent="0.2">
      <c r="A73" s="231" t="s">
        <v>289</v>
      </c>
      <c r="B73" s="230"/>
      <c r="C73" s="66"/>
      <c r="D73" s="70" t="s">
        <v>281</v>
      </c>
      <c r="E73" s="248">
        <f>SUM(H74:H77)</f>
        <v>0</v>
      </c>
      <c r="F73" s="249"/>
      <c r="G73" s="249"/>
      <c r="H73" s="230"/>
      <c r="I73" s="443" t="e">
        <f>E73/$G$499</f>
        <v>#DIV/0!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outlineLevel="1" x14ac:dyDescent="0.2">
      <c r="A74" s="100" t="s">
        <v>290</v>
      </c>
      <c r="B74" s="98" t="s">
        <v>145</v>
      </c>
      <c r="C74" s="92" t="s">
        <v>812</v>
      </c>
      <c r="D74" s="63" t="s">
        <v>813</v>
      </c>
      <c r="E74" s="64" t="s">
        <v>139</v>
      </c>
      <c r="F74" s="108">
        <v>1526.48</v>
      </c>
      <c r="G74" s="503"/>
      <c r="H74" s="64">
        <f t="shared" ref="H74:H89" si="9">ROUND(G74*F74,2)</f>
        <v>0</v>
      </c>
      <c r="I74" s="74" t="e">
        <f>H74/$G$499</f>
        <v>#DIV/0!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outlineLevel="1" x14ac:dyDescent="0.2">
      <c r="A75" s="100" t="s">
        <v>291</v>
      </c>
      <c r="B75" s="98" t="s">
        <v>145</v>
      </c>
      <c r="C75" s="92" t="s">
        <v>814</v>
      </c>
      <c r="D75" s="63" t="s">
        <v>815</v>
      </c>
      <c r="E75" s="64" t="s">
        <v>129</v>
      </c>
      <c r="F75" s="108">
        <v>14655</v>
      </c>
      <c r="G75" s="503"/>
      <c r="H75" s="64">
        <f t="shared" si="9"/>
        <v>0</v>
      </c>
      <c r="I75" s="75" t="e">
        <f>H75/$G$499</f>
        <v>#DIV/0!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outlineLevel="1" x14ac:dyDescent="0.2">
      <c r="A76" s="100" t="s">
        <v>292</v>
      </c>
      <c r="B76" s="98" t="s">
        <v>146</v>
      </c>
      <c r="C76" s="92" t="s">
        <v>31</v>
      </c>
      <c r="D76" s="63" t="s">
        <v>142</v>
      </c>
      <c r="E76" s="64" t="s">
        <v>128</v>
      </c>
      <c r="F76" s="108">
        <v>261.5</v>
      </c>
      <c r="G76" s="503"/>
      <c r="H76" s="64">
        <f t="shared" si="9"/>
        <v>0</v>
      </c>
      <c r="I76" s="75" t="e">
        <f>H76/$G$499</f>
        <v>#DIV/0!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outlineLevel="1" x14ac:dyDescent="0.2">
      <c r="A77" s="100" t="s">
        <v>293</v>
      </c>
      <c r="B77" s="98" t="s">
        <v>145</v>
      </c>
      <c r="C77" s="92" t="s">
        <v>823</v>
      </c>
      <c r="D77" s="63" t="s">
        <v>824</v>
      </c>
      <c r="E77" s="105" t="s">
        <v>128</v>
      </c>
      <c r="F77" s="235">
        <v>261.5</v>
      </c>
      <c r="G77" s="511"/>
      <c r="H77" s="64">
        <f t="shared" si="9"/>
        <v>0</v>
      </c>
      <c r="I77" s="243" t="e">
        <f>H77/$G$499</f>
        <v>#DIV/0!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outlineLevel="1" x14ac:dyDescent="0.2">
      <c r="A78" s="231" t="s">
        <v>294</v>
      </c>
      <c r="B78" s="230"/>
      <c r="C78" s="66"/>
      <c r="D78" s="70" t="s">
        <v>282</v>
      </c>
      <c r="E78" s="251">
        <f>SUM(H79:H89)</f>
        <v>0</v>
      </c>
      <c r="F78" s="249"/>
      <c r="G78" s="249"/>
      <c r="H78" s="230"/>
      <c r="I78" s="442" t="e">
        <f>E78/$G$499</f>
        <v>#DIV/0!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outlineLevel="1" x14ac:dyDescent="0.2">
      <c r="A79" s="100" t="s">
        <v>295</v>
      </c>
      <c r="B79" s="98" t="s">
        <v>146</v>
      </c>
      <c r="C79" s="92" t="s">
        <v>232</v>
      </c>
      <c r="D79" s="63" t="s">
        <v>231</v>
      </c>
      <c r="E79" s="64" t="s">
        <v>128</v>
      </c>
      <c r="F79" s="108">
        <v>520.14</v>
      </c>
      <c r="G79" s="503"/>
      <c r="H79" s="64">
        <f t="shared" si="9"/>
        <v>0</v>
      </c>
      <c r="I79" s="74" t="e">
        <f>H79/$G$499</f>
        <v>#DIV/0!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outlineLevel="1" x14ac:dyDescent="0.2">
      <c r="A80" s="100" t="s">
        <v>296</v>
      </c>
      <c r="B80" s="98" t="s">
        <v>146</v>
      </c>
      <c r="C80" s="92" t="s">
        <v>283</v>
      </c>
      <c r="D80" s="63" t="s">
        <v>284</v>
      </c>
      <c r="E80" s="64" t="s">
        <v>139</v>
      </c>
      <c r="F80" s="108">
        <v>822.22</v>
      </c>
      <c r="G80" s="503"/>
      <c r="H80" s="64">
        <f t="shared" si="9"/>
        <v>0</v>
      </c>
      <c r="I80" s="75" t="e">
        <f>H80/$G$499</f>
        <v>#DIV/0!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25.5" outlineLevel="1" x14ac:dyDescent="0.2">
      <c r="A81" s="100" t="s">
        <v>297</v>
      </c>
      <c r="B81" s="98" t="s">
        <v>146</v>
      </c>
      <c r="C81" s="92" t="s">
        <v>39</v>
      </c>
      <c r="D81" s="63" t="s">
        <v>166</v>
      </c>
      <c r="E81" s="64" t="s">
        <v>139</v>
      </c>
      <c r="F81" s="108">
        <v>757.09</v>
      </c>
      <c r="G81" s="503"/>
      <c r="H81" s="64">
        <f t="shared" si="9"/>
        <v>0</v>
      </c>
      <c r="I81" s="75" t="e">
        <f>H81/$G$499</f>
        <v>#DIV/0!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25.5" outlineLevel="1" x14ac:dyDescent="0.2">
      <c r="A82" s="100" t="s">
        <v>298</v>
      </c>
      <c r="B82" s="98" t="s">
        <v>146</v>
      </c>
      <c r="C82" s="92" t="s">
        <v>39</v>
      </c>
      <c r="D82" s="63" t="s">
        <v>166</v>
      </c>
      <c r="E82" s="64" t="s">
        <v>139</v>
      </c>
      <c r="F82" s="108">
        <v>195.77</v>
      </c>
      <c r="G82" s="503"/>
      <c r="H82" s="64">
        <f t="shared" si="9"/>
        <v>0</v>
      </c>
      <c r="I82" s="75" t="e">
        <f>H82/$G$499</f>
        <v>#DIV/0!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25.5" outlineLevel="1" x14ac:dyDescent="0.2">
      <c r="A83" s="100" t="s">
        <v>299</v>
      </c>
      <c r="B83" s="98" t="s">
        <v>146</v>
      </c>
      <c r="C83" s="92" t="s">
        <v>825</v>
      </c>
      <c r="D83" s="63" t="s">
        <v>826</v>
      </c>
      <c r="E83" s="64" t="s">
        <v>139</v>
      </c>
      <c r="F83" s="108">
        <v>1480.44</v>
      </c>
      <c r="G83" s="503"/>
      <c r="H83" s="64">
        <f t="shared" si="9"/>
        <v>0</v>
      </c>
      <c r="I83" s="75" t="e">
        <f>H83/$G$499</f>
        <v>#DIV/0!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25.5" outlineLevel="1" x14ac:dyDescent="0.2">
      <c r="A84" s="100" t="s">
        <v>300</v>
      </c>
      <c r="B84" s="98" t="s">
        <v>146</v>
      </c>
      <c r="C84" s="92" t="s">
        <v>827</v>
      </c>
      <c r="D84" s="63" t="s">
        <v>828</v>
      </c>
      <c r="E84" s="64" t="s">
        <v>139</v>
      </c>
      <c r="F84" s="108">
        <v>98.54</v>
      </c>
      <c r="G84" s="503"/>
      <c r="H84" s="64">
        <f t="shared" si="9"/>
        <v>0</v>
      </c>
      <c r="I84" s="75" t="e">
        <f>H84/$G$499</f>
        <v>#DIV/0!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25.5" outlineLevel="1" x14ac:dyDescent="0.2">
      <c r="A85" s="100" t="s">
        <v>301</v>
      </c>
      <c r="B85" s="98" t="s">
        <v>146</v>
      </c>
      <c r="C85" s="92" t="s">
        <v>39</v>
      </c>
      <c r="D85" s="63" t="s">
        <v>166</v>
      </c>
      <c r="E85" s="64" t="s">
        <v>139</v>
      </c>
      <c r="F85" s="108">
        <v>98.54</v>
      </c>
      <c r="G85" s="503"/>
      <c r="H85" s="64">
        <f t="shared" si="9"/>
        <v>0</v>
      </c>
      <c r="I85" s="75" t="e">
        <f>H85/$G$499</f>
        <v>#DIV/0!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outlineLevel="1" x14ac:dyDescent="0.2">
      <c r="A86" s="100" t="s">
        <v>302</v>
      </c>
      <c r="B86" s="98" t="s">
        <v>146</v>
      </c>
      <c r="C86" s="92" t="s">
        <v>523</v>
      </c>
      <c r="D86" s="63" t="s">
        <v>524</v>
      </c>
      <c r="E86" s="64" t="s">
        <v>128</v>
      </c>
      <c r="F86" s="108">
        <v>263.04000000000002</v>
      </c>
      <c r="G86" s="503"/>
      <c r="H86" s="64">
        <f t="shared" si="9"/>
        <v>0</v>
      </c>
      <c r="I86" s="75" t="e">
        <f>H86/$G$499</f>
        <v>#DIV/0!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outlineLevel="1" x14ac:dyDescent="0.2">
      <c r="A87" s="100" t="s">
        <v>303</v>
      </c>
      <c r="B87" s="98" t="s">
        <v>146</v>
      </c>
      <c r="C87" s="92" t="s">
        <v>285</v>
      </c>
      <c r="D87" s="63" t="s">
        <v>286</v>
      </c>
      <c r="E87" s="64" t="s">
        <v>139</v>
      </c>
      <c r="F87" s="108">
        <v>3156.46</v>
      </c>
      <c r="G87" s="503"/>
      <c r="H87" s="64">
        <f t="shared" si="9"/>
        <v>0</v>
      </c>
      <c r="I87" s="75" t="e">
        <f>H87/$G$499</f>
        <v>#DIV/0!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outlineLevel="1" x14ac:dyDescent="0.2">
      <c r="A88" s="100" t="s">
        <v>304</v>
      </c>
      <c r="B88" s="98" t="s">
        <v>145</v>
      </c>
      <c r="C88" s="92" t="s">
        <v>814</v>
      </c>
      <c r="D88" s="63" t="s">
        <v>815</v>
      </c>
      <c r="E88" s="64" t="s">
        <v>129</v>
      </c>
      <c r="F88" s="108">
        <v>13152</v>
      </c>
      <c r="G88" s="503"/>
      <c r="H88" s="64">
        <f t="shared" si="9"/>
        <v>0</v>
      </c>
      <c r="I88" s="75" t="e">
        <f>H88/$G$499</f>
        <v>#DIV/0!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26.25" outlineLevel="1" thickBot="1" x14ac:dyDescent="0.25">
      <c r="A89" s="100" t="s">
        <v>305</v>
      </c>
      <c r="B89" s="98" t="s">
        <v>146</v>
      </c>
      <c r="C89" s="92" t="s">
        <v>287</v>
      </c>
      <c r="D89" s="63" t="s">
        <v>288</v>
      </c>
      <c r="E89" s="64" t="s">
        <v>162</v>
      </c>
      <c r="F89" s="108">
        <v>19</v>
      </c>
      <c r="G89" s="503"/>
      <c r="H89" s="64">
        <f t="shared" si="9"/>
        <v>0</v>
      </c>
      <c r="I89" s="75" t="e">
        <f>H89/$G$499</f>
        <v>#DIV/0!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thickBot="1" x14ac:dyDescent="0.25">
      <c r="A90" s="254">
        <v>4</v>
      </c>
      <c r="B90" s="255"/>
      <c r="C90" s="80"/>
      <c r="D90" s="56" t="s">
        <v>40</v>
      </c>
      <c r="E90" s="253">
        <f>SUM(E91,E97)</f>
        <v>0</v>
      </c>
      <c r="F90" s="253"/>
      <c r="G90" s="253"/>
      <c r="H90" s="253"/>
      <c r="I90" s="57" t="e">
        <f>E90/$G$499</f>
        <v>#DIV/0!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outlineLevel="1" x14ac:dyDescent="0.2">
      <c r="A91" s="207" t="s">
        <v>41</v>
      </c>
      <c r="B91" s="208"/>
      <c r="C91" s="58"/>
      <c r="D91" s="59" t="s">
        <v>306</v>
      </c>
      <c r="E91" s="248">
        <f>SUM(H92:H96)</f>
        <v>0</v>
      </c>
      <c r="F91" s="249"/>
      <c r="G91" s="249"/>
      <c r="H91" s="208"/>
      <c r="I91" s="339" t="e">
        <f>E91/$G$499</f>
        <v>#DIV/0!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outlineLevel="1" x14ac:dyDescent="0.2">
      <c r="A92" s="374" t="s">
        <v>42</v>
      </c>
      <c r="B92" s="101" t="s">
        <v>145</v>
      </c>
      <c r="C92" s="84" t="s">
        <v>829</v>
      </c>
      <c r="D92" s="63" t="s">
        <v>830</v>
      </c>
      <c r="E92" s="102" t="s">
        <v>139</v>
      </c>
      <c r="F92" s="202">
        <v>1854.25</v>
      </c>
      <c r="G92" s="503"/>
      <c r="H92" s="64">
        <f t="shared" ref="H92:H100" si="10">ROUND(G92*F92,2)</f>
        <v>0</v>
      </c>
      <c r="I92" s="375" t="e">
        <f>H92/$G$499</f>
        <v>#DIV/0!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outlineLevel="1" x14ac:dyDescent="0.2">
      <c r="A93" s="282" t="s">
        <v>43</v>
      </c>
      <c r="B93" s="98" t="s">
        <v>145</v>
      </c>
      <c r="C93" s="84" t="s">
        <v>831</v>
      </c>
      <c r="D93" s="63" t="s">
        <v>832</v>
      </c>
      <c r="E93" s="76" t="s">
        <v>139</v>
      </c>
      <c r="F93" s="200">
        <v>195.25</v>
      </c>
      <c r="G93" s="503"/>
      <c r="H93" s="64">
        <f t="shared" si="10"/>
        <v>0</v>
      </c>
      <c r="I93" s="75" t="e">
        <f>H93/$G$499</f>
        <v>#DIV/0!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outlineLevel="1" x14ac:dyDescent="0.2">
      <c r="A94" s="282" t="s">
        <v>44</v>
      </c>
      <c r="B94" s="97" t="s">
        <v>146</v>
      </c>
      <c r="C94" s="84" t="s">
        <v>307</v>
      </c>
      <c r="D94" s="63" t="s">
        <v>308</v>
      </c>
      <c r="E94" s="73" t="s">
        <v>162</v>
      </c>
      <c r="F94" s="108">
        <v>622.45000000000005</v>
      </c>
      <c r="G94" s="503"/>
      <c r="H94" s="64">
        <f t="shared" si="10"/>
        <v>0</v>
      </c>
      <c r="I94" s="75" t="e">
        <f>H94/$G$499</f>
        <v>#DIV/0!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outlineLevel="1" x14ac:dyDescent="0.2">
      <c r="A95" s="283" t="s">
        <v>311</v>
      </c>
      <c r="B95" s="97" t="s">
        <v>145</v>
      </c>
      <c r="C95" s="84" t="s">
        <v>347</v>
      </c>
      <c r="D95" s="63" t="s">
        <v>348</v>
      </c>
      <c r="E95" s="76" t="s">
        <v>139</v>
      </c>
      <c r="F95" s="200">
        <v>117.34</v>
      </c>
      <c r="G95" s="503"/>
      <c r="H95" s="64">
        <f t="shared" si="10"/>
        <v>0</v>
      </c>
      <c r="I95" s="75" t="e">
        <f>H95/$G$499</f>
        <v>#DIV/0!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outlineLevel="1" x14ac:dyDescent="0.2">
      <c r="A96" s="412" t="s">
        <v>312</v>
      </c>
      <c r="B96" s="321" t="s">
        <v>146</v>
      </c>
      <c r="C96" s="244" t="s">
        <v>309</v>
      </c>
      <c r="D96" s="242" t="s">
        <v>310</v>
      </c>
      <c r="E96" s="322" t="s">
        <v>139</v>
      </c>
      <c r="F96" s="235">
        <v>277.5</v>
      </c>
      <c r="G96" s="512"/>
      <c r="H96" s="241">
        <f t="shared" si="10"/>
        <v>0</v>
      </c>
      <c r="I96" s="243" t="e">
        <f>H96/$G$499</f>
        <v>#DIV/0!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outlineLevel="1" x14ac:dyDescent="0.2">
      <c r="A97" s="207" t="s">
        <v>45</v>
      </c>
      <c r="B97" s="208"/>
      <c r="C97" s="58"/>
      <c r="D97" s="59" t="s">
        <v>313</v>
      </c>
      <c r="E97" s="248">
        <f>SUM(H98:H100)</f>
        <v>0</v>
      </c>
      <c r="F97" s="249"/>
      <c r="G97" s="249"/>
      <c r="H97" s="208"/>
      <c r="I97" s="339" t="e">
        <f>E97/$G$499</f>
        <v>#DIV/0!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outlineLevel="1" x14ac:dyDescent="0.2">
      <c r="A98" s="328" t="s">
        <v>46</v>
      </c>
      <c r="B98" s="329" t="s">
        <v>145</v>
      </c>
      <c r="C98" s="330" t="s">
        <v>314</v>
      </c>
      <c r="D98" s="331" t="s">
        <v>833</v>
      </c>
      <c r="E98" s="279" t="s">
        <v>139</v>
      </c>
      <c r="F98" s="281">
        <v>14.34</v>
      </c>
      <c r="G98" s="513"/>
      <c r="H98" s="64">
        <f t="shared" si="10"/>
        <v>0</v>
      </c>
      <c r="I98" s="375" t="e">
        <f>H98/$G$499</f>
        <v>#DIV/0!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outlineLevel="1" x14ac:dyDescent="0.2">
      <c r="A99" s="323" t="s">
        <v>47</v>
      </c>
      <c r="B99" s="324" t="s">
        <v>145</v>
      </c>
      <c r="C99" s="325" t="s">
        <v>314</v>
      </c>
      <c r="D99" s="326" t="s">
        <v>834</v>
      </c>
      <c r="E99" s="327" t="s">
        <v>139</v>
      </c>
      <c r="F99" s="263">
        <v>14.34</v>
      </c>
      <c r="G99" s="514"/>
      <c r="H99" s="64">
        <f t="shared" si="10"/>
        <v>0</v>
      </c>
      <c r="I99" s="75" t="e">
        <f>H99/$G$499</f>
        <v>#DIV/0!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3.5" outlineLevel="1" thickBot="1" x14ac:dyDescent="0.25">
      <c r="A100" s="413" t="s">
        <v>48</v>
      </c>
      <c r="B100" s="294" t="s">
        <v>145</v>
      </c>
      <c r="C100" s="333" t="s">
        <v>314</v>
      </c>
      <c r="D100" s="334" t="s">
        <v>835</v>
      </c>
      <c r="E100" s="300" t="s">
        <v>139</v>
      </c>
      <c r="F100" s="411">
        <v>3.66</v>
      </c>
      <c r="G100" s="515"/>
      <c r="H100" s="64">
        <f t="shared" si="10"/>
        <v>0</v>
      </c>
      <c r="I100" s="75" t="e">
        <f>H100/$G$499</f>
        <v>#DIV/0!</v>
      </c>
      <c r="J100" s="33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outlineLevel="1" thickBot="1" x14ac:dyDescent="0.25">
      <c r="A101" s="254">
        <v>5</v>
      </c>
      <c r="B101" s="255"/>
      <c r="C101" s="80"/>
      <c r="D101" s="56" t="s">
        <v>315</v>
      </c>
      <c r="E101" s="253">
        <f>E102</f>
        <v>0</v>
      </c>
      <c r="F101" s="338"/>
      <c r="G101" s="253"/>
      <c r="H101" s="253"/>
      <c r="I101" s="57" t="e">
        <f>E101/$G$499</f>
        <v>#DIV/0!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s="20" customFormat="1" ht="12.75" outlineLevel="1" x14ac:dyDescent="0.2">
      <c r="A102" s="207" t="s">
        <v>49</v>
      </c>
      <c r="B102" s="208"/>
      <c r="C102" s="81"/>
      <c r="D102" s="82" t="s">
        <v>316</v>
      </c>
      <c r="E102" s="248">
        <f>SUM(H103:H110)</f>
        <v>0</v>
      </c>
      <c r="F102" s="249"/>
      <c r="G102" s="249"/>
      <c r="H102" s="208"/>
      <c r="I102" s="444" t="e">
        <f>E102/$G$499</f>
        <v>#DIV/0!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s="20" customFormat="1" ht="12.75" outlineLevel="1" x14ac:dyDescent="0.2">
      <c r="A103" s="328" t="s">
        <v>50</v>
      </c>
      <c r="B103" s="329" t="s">
        <v>146</v>
      </c>
      <c r="C103" s="330" t="s">
        <v>836</v>
      </c>
      <c r="D103" s="331" t="s">
        <v>837</v>
      </c>
      <c r="E103" s="279" t="s">
        <v>23</v>
      </c>
      <c r="F103" s="281">
        <v>14</v>
      </c>
      <c r="G103" s="516"/>
      <c r="H103" s="64">
        <f t="shared" ref="H103:H108" si="11">ROUND(G103*F103,2)</f>
        <v>0</v>
      </c>
      <c r="I103" s="74" t="e">
        <f>H103/$G$499</f>
        <v>#DIV/0!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s="20" customFormat="1" ht="12.75" outlineLevel="1" x14ac:dyDescent="0.2">
      <c r="A104" s="410" t="s">
        <v>51</v>
      </c>
      <c r="B104" s="294" t="s">
        <v>146</v>
      </c>
      <c r="C104" s="333" t="s">
        <v>317</v>
      </c>
      <c r="D104" s="334" t="s">
        <v>318</v>
      </c>
      <c r="E104" s="300" t="s">
        <v>23</v>
      </c>
      <c r="F104" s="272">
        <v>81</v>
      </c>
      <c r="G104" s="507"/>
      <c r="H104" s="64">
        <f t="shared" si="11"/>
        <v>0</v>
      </c>
      <c r="I104" s="75" t="e">
        <f>H104/$G$499</f>
        <v>#DIV/0!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s="20" customFormat="1" ht="12.75" outlineLevel="1" x14ac:dyDescent="0.2">
      <c r="A105" s="323" t="s">
        <v>52</v>
      </c>
      <c r="B105" s="324" t="s">
        <v>146</v>
      </c>
      <c r="C105" s="325" t="s">
        <v>319</v>
      </c>
      <c r="D105" s="326" t="s">
        <v>320</v>
      </c>
      <c r="E105" s="327" t="s">
        <v>23</v>
      </c>
      <c r="F105" s="263">
        <v>1</v>
      </c>
      <c r="G105" s="514"/>
      <c r="H105" s="64">
        <f t="shared" si="11"/>
        <v>0</v>
      </c>
      <c r="I105" s="75" t="e">
        <f>H105/$G$499</f>
        <v>#DIV/0!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s="20" customFormat="1" ht="12.75" outlineLevel="1" x14ac:dyDescent="0.2">
      <c r="A106" s="332" t="s">
        <v>1087</v>
      </c>
      <c r="B106" s="294" t="s">
        <v>148</v>
      </c>
      <c r="C106" s="333" t="s">
        <v>838</v>
      </c>
      <c r="D106" s="334" t="s">
        <v>839</v>
      </c>
      <c r="E106" s="300" t="s">
        <v>23</v>
      </c>
      <c r="F106" s="272">
        <v>3</v>
      </c>
      <c r="G106" s="517"/>
      <c r="H106" s="64">
        <f t="shared" si="11"/>
        <v>0</v>
      </c>
      <c r="I106" s="75" t="e">
        <f>H106/$G$499</f>
        <v>#DIV/0!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s="20" customFormat="1" ht="38.25" outlineLevel="1" x14ac:dyDescent="0.2">
      <c r="A107" s="410" t="s">
        <v>1088</v>
      </c>
      <c r="B107" s="294" t="s">
        <v>144</v>
      </c>
      <c r="C107" s="333">
        <v>91306</v>
      </c>
      <c r="D107" s="334" t="s">
        <v>840</v>
      </c>
      <c r="E107" s="300" t="s">
        <v>23</v>
      </c>
      <c r="F107" s="272">
        <v>6</v>
      </c>
      <c r="G107" s="507"/>
      <c r="H107" s="64">
        <f t="shared" si="11"/>
        <v>0</v>
      </c>
      <c r="I107" s="75" t="e">
        <f>H107/$G$499</f>
        <v>#DIV/0!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s="20" customFormat="1" ht="12.75" outlineLevel="1" x14ac:dyDescent="0.2">
      <c r="A108" s="410" t="s">
        <v>1089</v>
      </c>
      <c r="B108" s="294" t="s">
        <v>145</v>
      </c>
      <c r="C108" s="333" t="s">
        <v>841</v>
      </c>
      <c r="D108" s="334" t="s">
        <v>842</v>
      </c>
      <c r="E108" s="300" t="s">
        <v>139</v>
      </c>
      <c r="F108" s="272">
        <v>13.58</v>
      </c>
      <c r="G108" s="507"/>
      <c r="H108" s="64">
        <f t="shared" si="11"/>
        <v>0</v>
      </c>
      <c r="I108" s="75" t="e">
        <f>H108/$G$499</f>
        <v>#DIV/0!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s="20" customFormat="1" ht="12.75" outlineLevel="1" x14ac:dyDescent="0.2">
      <c r="A109" s="410" t="s">
        <v>1090</v>
      </c>
      <c r="B109" s="294" t="s">
        <v>145</v>
      </c>
      <c r="C109" s="333" t="s">
        <v>843</v>
      </c>
      <c r="D109" s="334" t="s">
        <v>844</v>
      </c>
      <c r="E109" s="300" t="s">
        <v>139</v>
      </c>
      <c r="F109" s="272">
        <v>13.58</v>
      </c>
      <c r="G109" s="507"/>
      <c r="H109" s="64">
        <f t="shared" ref="H109:H110" si="12">ROUND(G109*F109,2)</f>
        <v>0</v>
      </c>
      <c r="I109" s="75" t="e">
        <f>H109/$G$499</f>
        <v>#DIV/0!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s="20" customFormat="1" ht="13.5" outlineLevel="1" thickBot="1" x14ac:dyDescent="0.25">
      <c r="A110" s="406" t="s">
        <v>1091</v>
      </c>
      <c r="B110" s="407" t="s">
        <v>146</v>
      </c>
      <c r="C110" s="408" t="s">
        <v>321</v>
      </c>
      <c r="D110" s="409" t="s">
        <v>322</v>
      </c>
      <c r="E110" s="358" t="s">
        <v>23</v>
      </c>
      <c r="F110" s="273">
        <v>8</v>
      </c>
      <c r="G110" s="518"/>
      <c r="H110" s="64">
        <f t="shared" si="12"/>
        <v>0</v>
      </c>
      <c r="I110" s="75" t="e">
        <f>H110/$G$499</f>
        <v>#DIV/0!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s="20" customFormat="1" ht="15.75" thickBot="1" x14ac:dyDescent="0.25">
      <c r="A111" s="254">
        <v>6</v>
      </c>
      <c r="B111" s="255"/>
      <c r="C111" s="80"/>
      <c r="D111" s="56" t="s">
        <v>326</v>
      </c>
      <c r="E111" s="253">
        <f>SUM(E112,E115,E121,E124)</f>
        <v>0</v>
      </c>
      <c r="F111" s="253"/>
      <c r="G111" s="253"/>
      <c r="H111" s="253"/>
      <c r="I111" s="57" t="e">
        <f>E111/$G$499</f>
        <v>#DIV/0!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s="20" customFormat="1" ht="12.75" outlineLevel="1" x14ac:dyDescent="0.2">
      <c r="A112" s="207" t="s">
        <v>53</v>
      </c>
      <c r="B112" s="208"/>
      <c r="C112" s="81"/>
      <c r="D112" s="82" t="s">
        <v>327</v>
      </c>
      <c r="E112" s="248">
        <f>SUM(H113:H114)</f>
        <v>0</v>
      </c>
      <c r="F112" s="249"/>
      <c r="G112" s="249"/>
      <c r="H112" s="208"/>
      <c r="I112" s="444" t="e">
        <f>E112/$G$499</f>
        <v>#DIV/0!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s="20" customFormat="1" ht="12.75" outlineLevel="1" x14ac:dyDescent="0.2">
      <c r="A113" s="210" t="s">
        <v>54</v>
      </c>
      <c r="B113" s="340" t="s">
        <v>145</v>
      </c>
      <c r="C113" s="343" t="s">
        <v>845</v>
      </c>
      <c r="D113" s="88" t="s">
        <v>846</v>
      </c>
      <c r="E113" s="77" t="s">
        <v>139</v>
      </c>
      <c r="F113" s="200">
        <v>370.65</v>
      </c>
      <c r="G113" s="503"/>
      <c r="H113" s="344">
        <f t="shared" ref="H113:H114" si="13">ROUND(G113*F113,2)</f>
        <v>0</v>
      </c>
      <c r="I113" s="74" t="e">
        <f>H113/$G$499</f>
        <v>#DIV/0!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s="20" customFormat="1" ht="12.75" outlineLevel="1" x14ac:dyDescent="0.2">
      <c r="A114" s="210" t="s">
        <v>328</v>
      </c>
      <c r="B114" s="340" t="s">
        <v>145</v>
      </c>
      <c r="C114" s="343" t="s">
        <v>847</v>
      </c>
      <c r="D114" s="88" t="s">
        <v>848</v>
      </c>
      <c r="E114" s="77" t="s">
        <v>139</v>
      </c>
      <c r="F114" s="200">
        <v>137.08000000000001</v>
      </c>
      <c r="G114" s="503"/>
      <c r="H114" s="344">
        <f t="shared" si="13"/>
        <v>0</v>
      </c>
      <c r="I114" s="243" t="e">
        <f>H114/$G$499</f>
        <v>#DIV/0!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s="20" customFormat="1" ht="12.75" outlineLevel="1" x14ac:dyDescent="0.2">
      <c r="A115" s="231" t="s">
        <v>55</v>
      </c>
      <c r="B115" s="230"/>
      <c r="C115" s="89"/>
      <c r="D115" s="90" t="s">
        <v>329</v>
      </c>
      <c r="E115" s="251">
        <f>SUM(H116:H120)</f>
        <v>0</v>
      </c>
      <c r="F115" s="250"/>
      <c r="G115" s="250"/>
      <c r="H115" s="230"/>
      <c r="I115" s="339" t="e">
        <f>E115/$G$499</f>
        <v>#DIV/0!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s="20" customFormat="1" ht="12.75" outlineLevel="1" x14ac:dyDescent="0.2">
      <c r="A116" s="210" t="s">
        <v>56</v>
      </c>
      <c r="B116" s="340" t="s">
        <v>145</v>
      </c>
      <c r="C116" s="343" t="s">
        <v>849</v>
      </c>
      <c r="D116" s="88" t="s">
        <v>850</v>
      </c>
      <c r="E116" s="77" t="s">
        <v>139</v>
      </c>
      <c r="F116" s="200">
        <v>28.72</v>
      </c>
      <c r="G116" s="503"/>
      <c r="H116" s="344">
        <f t="shared" ref="H116:H120" si="14">ROUND(G116*F116,2)</f>
        <v>0</v>
      </c>
      <c r="I116" s="375" t="e">
        <f>H116/$G$499</f>
        <v>#DIV/0!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s="20" customFormat="1" ht="12.75" outlineLevel="1" x14ac:dyDescent="0.2">
      <c r="A117" s="210" t="s">
        <v>57</v>
      </c>
      <c r="B117" s="340" t="s">
        <v>146</v>
      </c>
      <c r="C117" s="343" t="s">
        <v>58</v>
      </c>
      <c r="D117" s="88" t="s">
        <v>173</v>
      </c>
      <c r="E117" s="77" t="s">
        <v>23</v>
      </c>
      <c r="F117" s="200">
        <v>2</v>
      </c>
      <c r="G117" s="503"/>
      <c r="H117" s="344">
        <f t="shared" si="14"/>
        <v>0</v>
      </c>
      <c r="I117" s="75" t="e">
        <f>H117/$G$499</f>
        <v>#DIV/0!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s="20" customFormat="1" ht="12.75" outlineLevel="1" x14ac:dyDescent="0.2">
      <c r="A118" s="210" t="s">
        <v>59</v>
      </c>
      <c r="B118" s="340" t="s">
        <v>145</v>
      </c>
      <c r="C118" s="343" t="s">
        <v>851</v>
      </c>
      <c r="D118" s="88" t="s">
        <v>852</v>
      </c>
      <c r="E118" s="77" t="s">
        <v>139</v>
      </c>
      <c r="F118" s="201">
        <v>10.43</v>
      </c>
      <c r="G118" s="503"/>
      <c r="H118" s="344">
        <f t="shared" si="14"/>
        <v>0</v>
      </c>
      <c r="I118" s="75" t="e">
        <f>H118/$G$499</f>
        <v>#DIV/0!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s="20" customFormat="1" ht="12.75" outlineLevel="1" x14ac:dyDescent="0.2">
      <c r="A119" s="210" t="s">
        <v>1092</v>
      </c>
      <c r="B119" s="340" t="s">
        <v>148</v>
      </c>
      <c r="C119" s="343">
        <v>80306</v>
      </c>
      <c r="D119" s="88" t="s">
        <v>853</v>
      </c>
      <c r="E119" s="77" t="s">
        <v>139</v>
      </c>
      <c r="F119" s="201">
        <v>4.2</v>
      </c>
      <c r="G119" s="503"/>
      <c r="H119" s="344">
        <f t="shared" si="14"/>
        <v>0</v>
      </c>
      <c r="I119" s="75" t="e">
        <f>H119/$G$499</f>
        <v>#DIV/0!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s="20" customFormat="1" ht="12.75" outlineLevel="1" x14ac:dyDescent="0.2">
      <c r="A120" s="437"/>
      <c r="B120" s="438" t="s">
        <v>145</v>
      </c>
      <c r="C120" s="342" t="s">
        <v>1228</v>
      </c>
      <c r="D120" s="68" t="s">
        <v>1229</v>
      </c>
      <c r="E120" s="439" t="s">
        <v>140</v>
      </c>
      <c r="F120" s="337">
        <v>1</v>
      </c>
      <c r="G120" s="508"/>
      <c r="H120" s="344">
        <f t="shared" si="14"/>
        <v>0</v>
      </c>
      <c r="I120" s="79" t="e">
        <f>H120/$G$499</f>
        <v>#DIV/0!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s="20" customFormat="1" ht="12.75" outlineLevel="1" x14ac:dyDescent="0.2">
      <c r="A121" s="231" t="s">
        <v>60</v>
      </c>
      <c r="B121" s="230"/>
      <c r="C121" s="89"/>
      <c r="D121" s="90" t="s">
        <v>330</v>
      </c>
      <c r="E121" s="251">
        <f>SUM(H122:H123)</f>
        <v>0</v>
      </c>
      <c r="F121" s="250"/>
      <c r="G121" s="250"/>
      <c r="H121" s="230"/>
      <c r="I121" s="440" t="e">
        <f>E121/$G$499</f>
        <v>#DIV/0!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s="20" customFormat="1" ht="12.75" outlineLevel="1" x14ac:dyDescent="0.2">
      <c r="A122" s="210" t="s">
        <v>61</v>
      </c>
      <c r="B122" s="340" t="s">
        <v>146</v>
      </c>
      <c r="C122" s="343" t="s">
        <v>202</v>
      </c>
      <c r="D122" s="88" t="s">
        <v>203</v>
      </c>
      <c r="E122" s="77" t="s">
        <v>162</v>
      </c>
      <c r="F122" s="200">
        <v>36.270000000000003</v>
      </c>
      <c r="G122" s="503"/>
      <c r="H122" s="344">
        <f t="shared" ref="H122:H125" si="15">ROUND(G122*F122,2)</f>
        <v>0</v>
      </c>
      <c r="I122" s="375" t="e">
        <f>H122/$G$499</f>
        <v>#DIV/0!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s="20" customFormat="1" ht="25.5" outlineLevel="1" x14ac:dyDescent="0.2">
      <c r="A123" s="210" t="s">
        <v>683</v>
      </c>
      <c r="B123" s="340" t="s">
        <v>146</v>
      </c>
      <c r="C123" s="343" t="s">
        <v>335</v>
      </c>
      <c r="D123" s="88" t="s">
        <v>336</v>
      </c>
      <c r="E123" s="77" t="s">
        <v>162</v>
      </c>
      <c r="F123" s="200">
        <v>36.270000000000003</v>
      </c>
      <c r="G123" s="503"/>
      <c r="H123" s="344">
        <f t="shared" si="15"/>
        <v>0</v>
      </c>
      <c r="I123" s="79" t="e">
        <f>H123/$G$499</f>
        <v>#DIV/0!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s="20" customFormat="1" ht="12.75" outlineLevel="1" x14ac:dyDescent="0.2">
      <c r="A124" s="231" t="s">
        <v>345</v>
      </c>
      <c r="B124" s="230"/>
      <c r="C124" s="89"/>
      <c r="D124" s="90" t="s">
        <v>341</v>
      </c>
      <c r="E124" s="251">
        <f>SUM(H125:H125)</f>
        <v>0</v>
      </c>
      <c r="F124" s="250"/>
      <c r="G124" s="250"/>
      <c r="H124" s="230"/>
      <c r="I124" s="440" t="e">
        <f>E124/$G$499</f>
        <v>#DIV/0!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s="20" customFormat="1" ht="26.25" outlineLevel="1" thickBot="1" x14ac:dyDescent="0.25">
      <c r="A125" s="210" t="s">
        <v>346</v>
      </c>
      <c r="B125" s="340" t="s">
        <v>146</v>
      </c>
      <c r="C125" s="343" t="s">
        <v>342</v>
      </c>
      <c r="D125" s="88" t="s">
        <v>343</v>
      </c>
      <c r="E125" s="77" t="s">
        <v>139</v>
      </c>
      <c r="F125" s="200">
        <v>103</v>
      </c>
      <c r="G125" s="503"/>
      <c r="H125" s="344">
        <f t="shared" si="15"/>
        <v>0</v>
      </c>
      <c r="I125" s="445" t="e">
        <f>H125/$G$499</f>
        <v>#DIV/0!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15.75" outlineLevel="1" thickBot="1" x14ac:dyDescent="0.25">
      <c r="A126" s="254">
        <v>7</v>
      </c>
      <c r="B126" s="255"/>
      <c r="C126" s="80"/>
      <c r="D126" s="56" t="s">
        <v>854</v>
      </c>
      <c r="E126" s="253">
        <f>SUM(E127,E136,E140)</f>
        <v>0</v>
      </c>
      <c r="F126" s="253"/>
      <c r="G126" s="253"/>
      <c r="H126" s="253"/>
      <c r="I126" s="57" t="e">
        <f>E126/$G$499</f>
        <v>#DIV/0!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s="20" customFormat="1" ht="12.75" outlineLevel="1" x14ac:dyDescent="0.2">
      <c r="A127" s="207" t="s">
        <v>62</v>
      </c>
      <c r="B127" s="208"/>
      <c r="C127" s="81"/>
      <c r="D127" s="82" t="s">
        <v>855</v>
      </c>
      <c r="E127" s="248">
        <f>SUM(H128:H135)</f>
        <v>0</v>
      </c>
      <c r="F127" s="249"/>
      <c r="G127" s="249"/>
      <c r="H127" s="208"/>
      <c r="I127" s="339" t="e">
        <f>E127/$G$499</f>
        <v>#DIV/0!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s="20" customFormat="1" ht="38.25" outlineLevel="1" x14ac:dyDescent="0.2">
      <c r="A128" s="61" t="s">
        <v>63</v>
      </c>
      <c r="B128" s="91" t="s">
        <v>146</v>
      </c>
      <c r="C128" s="92" t="s">
        <v>337</v>
      </c>
      <c r="D128" s="63" t="s">
        <v>338</v>
      </c>
      <c r="E128" s="64" t="s">
        <v>129</v>
      </c>
      <c r="F128" s="200">
        <v>11629.86</v>
      </c>
      <c r="G128" s="503"/>
      <c r="H128" s="64">
        <f t="shared" ref="H128:H139" si="16">ROUND(G128*F128,2)</f>
        <v>0</v>
      </c>
      <c r="I128" s="441" t="e">
        <f>H128/$G$499</f>
        <v>#DIV/0!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s="20" customFormat="1" ht="12.75" outlineLevel="1" x14ac:dyDescent="0.2">
      <c r="A129" s="61" t="s">
        <v>64</v>
      </c>
      <c r="B129" s="92" t="s">
        <v>146</v>
      </c>
      <c r="C129" s="69" t="s">
        <v>339</v>
      </c>
      <c r="D129" s="63" t="s">
        <v>340</v>
      </c>
      <c r="E129" s="64" t="s">
        <v>139</v>
      </c>
      <c r="F129" s="200">
        <v>778.42</v>
      </c>
      <c r="G129" s="503"/>
      <c r="H129" s="64">
        <f t="shared" si="16"/>
        <v>0</v>
      </c>
      <c r="I129" s="67" t="e">
        <f>H129/$G$499</f>
        <v>#DIV/0!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s="20" customFormat="1" ht="12.75" outlineLevel="1" x14ac:dyDescent="0.2">
      <c r="A130" s="61" t="s">
        <v>359</v>
      </c>
      <c r="B130" s="92" t="s">
        <v>146</v>
      </c>
      <c r="C130" s="69" t="s">
        <v>856</v>
      </c>
      <c r="D130" s="63" t="s">
        <v>857</v>
      </c>
      <c r="E130" s="64" t="s">
        <v>162</v>
      </c>
      <c r="F130" s="200">
        <v>587.96</v>
      </c>
      <c r="G130" s="503"/>
      <c r="H130" s="64">
        <f t="shared" si="16"/>
        <v>0</v>
      </c>
      <c r="I130" s="67" t="e">
        <f>H130/$G$499</f>
        <v>#DIV/0!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s="20" customFormat="1" ht="25.5" outlineLevel="1" x14ac:dyDescent="0.2">
      <c r="A131" s="61" t="s">
        <v>360</v>
      </c>
      <c r="B131" s="92" t="s">
        <v>144</v>
      </c>
      <c r="C131" s="91">
        <v>94216</v>
      </c>
      <c r="D131" s="63" t="s">
        <v>858</v>
      </c>
      <c r="E131" s="64" t="s">
        <v>139</v>
      </c>
      <c r="F131" s="200">
        <v>528.63</v>
      </c>
      <c r="G131" s="503"/>
      <c r="H131" s="64">
        <f t="shared" si="16"/>
        <v>0</v>
      </c>
      <c r="I131" s="67" t="e">
        <f>H131/$G$499</f>
        <v>#DIV/0!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s="20" customFormat="1" ht="25.5" outlineLevel="1" x14ac:dyDescent="0.2">
      <c r="A132" s="61" t="s">
        <v>361</v>
      </c>
      <c r="B132" s="92" t="s">
        <v>144</v>
      </c>
      <c r="C132" s="91">
        <v>94228</v>
      </c>
      <c r="D132" s="63" t="s">
        <v>859</v>
      </c>
      <c r="E132" s="64" t="s">
        <v>162</v>
      </c>
      <c r="F132" s="200">
        <v>222</v>
      </c>
      <c r="G132" s="503"/>
      <c r="H132" s="64">
        <f t="shared" si="16"/>
        <v>0</v>
      </c>
      <c r="I132" s="67" t="e">
        <f>H132/$G$499</f>
        <v>#DIV/0!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s="20" customFormat="1" ht="12.75" outlineLevel="1" x14ac:dyDescent="0.2">
      <c r="A133" s="61" t="s">
        <v>362</v>
      </c>
      <c r="B133" s="92" t="s">
        <v>146</v>
      </c>
      <c r="C133" s="91" t="s">
        <v>349</v>
      </c>
      <c r="D133" s="63" t="s">
        <v>350</v>
      </c>
      <c r="E133" s="64" t="s">
        <v>162</v>
      </c>
      <c r="F133" s="200">
        <v>222</v>
      </c>
      <c r="G133" s="503"/>
      <c r="H133" s="64">
        <f t="shared" si="16"/>
        <v>0</v>
      </c>
      <c r="I133" s="67" t="e">
        <f>H133/$G$499</f>
        <v>#DIV/0!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s="20" customFormat="1" ht="12.75" outlineLevel="1" x14ac:dyDescent="0.2">
      <c r="A134" s="61" t="s">
        <v>363</v>
      </c>
      <c r="B134" s="92" t="s">
        <v>146</v>
      </c>
      <c r="C134" s="91" t="s">
        <v>351</v>
      </c>
      <c r="D134" s="63" t="s">
        <v>352</v>
      </c>
      <c r="E134" s="64" t="s">
        <v>162</v>
      </c>
      <c r="F134" s="200">
        <v>587.96</v>
      </c>
      <c r="G134" s="503"/>
      <c r="H134" s="64">
        <f t="shared" si="16"/>
        <v>0</v>
      </c>
      <c r="I134" s="67" t="e">
        <f>H134/$G$499</f>
        <v>#DIV/0!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s="20" customFormat="1" ht="25.5" outlineLevel="1" x14ac:dyDescent="0.2">
      <c r="A135" s="61" t="s">
        <v>364</v>
      </c>
      <c r="B135" s="229" t="s">
        <v>146</v>
      </c>
      <c r="C135" s="232" t="s">
        <v>353</v>
      </c>
      <c r="D135" s="68" t="s">
        <v>354</v>
      </c>
      <c r="E135" s="234" t="s">
        <v>162</v>
      </c>
      <c r="F135" s="235">
        <v>117.6</v>
      </c>
      <c r="G135" s="511"/>
      <c r="H135" s="234">
        <f t="shared" si="16"/>
        <v>0</v>
      </c>
      <c r="I135" s="236" t="e">
        <f>H135/$G$499</f>
        <v>#DIV/0!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s="20" customFormat="1" ht="12.75" outlineLevel="1" x14ac:dyDescent="0.2">
      <c r="A136" s="231" t="s">
        <v>365</v>
      </c>
      <c r="B136" s="208"/>
      <c r="C136" s="81"/>
      <c r="D136" s="414" t="s">
        <v>860</v>
      </c>
      <c r="E136" s="248">
        <f>SUM(H137:H139)</f>
        <v>0</v>
      </c>
      <c r="F136" s="249"/>
      <c r="G136" s="249"/>
      <c r="H136" s="208"/>
      <c r="I136" s="339" t="e">
        <f>E136/$G$499</f>
        <v>#DIV/0!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s="20" customFormat="1" ht="12.75" outlineLevel="1" x14ac:dyDescent="0.2">
      <c r="A137" s="61" t="s">
        <v>344</v>
      </c>
      <c r="B137" s="92" t="s">
        <v>145</v>
      </c>
      <c r="C137" s="91" t="s">
        <v>861</v>
      </c>
      <c r="D137" s="63" t="s">
        <v>862</v>
      </c>
      <c r="E137" s="64" t="s">
        <v>139</v>
      </c>
      <c r="F137" s="200">
        <v>126.46</v>
      </c>
      <c r="G137" s="503"/>
      <c r="H137" s="64">
        <f t="shared" si="16"/>
        <v>0</v>
      </c>
      <c r="I137" s="441" t="e">
        <f>H137/$G$499</f>
        <v>#DIV/0!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s="20" customFormat="1" ht="12.75" outlineLevel="1" x14ac:dyDescent="0.2">
      <c r="A138" s="61" t="s">
        <v>684</v>
      </c>
      <c r="B138" s="92" t="s">
        <v>145</v>
      </c>
      <c r="C138" s="91" t="s">
        <v>863</v>
      </c>
      <c r="D138" s="63" t="s">
        <v>864</v>
      </c>
      <c r="E138" s="64" t="s">
        <v>139</v>
      </c>
      <c r="F138" s="200">
        <v>252.92</v>
      </c>
      <c r="G138" s="503"/>
      <c r="H138" s="64">
        <f t="shared" si="16"/>
        <v>0</v>
      </c>
      <c r="I138" s="65" t="e">
        <f>H138/$G$499</f>
        <v>#DIV/0!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s="20" customFormat="1" ht="12.75" outlineLevel="1" x14ac:dyDescent="0.2">
      <c r="A139" s="61" t="s">
        <v>685</v>
      </c>
      <c r="B139" s="229" t="s">
        <v>148</v>
      </c>
      <c r="C139" s="232">
        <v>60130</v>
      </c>
      <c r="D139" s="233" t="s">
        <v>865</v>
      </c>
      <c r="E139" s="234" t="s">
        <v>129</v>
      </c>
      <c r="F139" s="235">
        <v>7056</v>
      </c>
      <c r="G139" s="511"/>
      <c r="H139" s="234">
        <f t="shared" si="16"/>
        <v>0</v>
      </c>
      <c r="I139" s="446" t="e">
        <f>H139/$G$499</f>
        <v>#DIV/0!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s="20" customFormat="1" ht="12.75" outlineLevel="1" x14ac:dyDescent="0.2">
      <c r="A140" s="231" t="s">
        <v>1191</v>
      </c>
      <c r="B140" s="208"/>
      <c r="C140" s="81"/>
      <c r="D140" s="82" t="s">
        <v>866</v>
      </c>
      <c r="E140" s="248">
        <f>SUM(H141:H142)</f>
        <v>0</v>
      </c>
      <c r="F140" s="249"/>
      <c r="G140" s="249"/>
      <c r="H140" s="208"/>
      <c r="I140" s="440" t="e">
        <f>E140/$G$499</f>
        <v>#DIV/0!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s="20" customFormat="1" ht="12.75" outlineLevel="1" x14ac:dyDescent="0.2">
      <c r="A141" s="61" t="s">
        <v>1093</v>
      </c>
      <c r="B141" s="92" t="s">
        <v>145</v>
      </c>
      <c r="C141" s="91" t="s">
        <v>861</v>
      </c>
      <c r="D141" s="63" t="s">
        <v>862</v>
      </c>
      <c r="E141" s="64" t="s">
        <v>139</v>
      </c>
      <c r="F141" s="200">
        <v>97.83</v>
      </c>
      <c r="G141" s="503"/>
      <c r="H141" s="64">
        <f t="shared" ref="H141:H142" si="17">ROUND(G141*F141,2)</f>
        <v>0</v>
      </c>
      <c r="I141" s="441" t="e">
        <f>H141/$G$499</f>
        <v>#DIV/0!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s="20" customFormat="1" ht="13.5" outlineLevel="1" thickBot="1" x14ac:dyDescent="0.25">
      <c r="A142" s="61" t="s">
        <v>1094</v>
      </c>
      <c r="B142" s="92" t="s">
        <v>148</v>
      </c>
      <c r="C142" s="91">
        <v>60130</v>
      </c>
      <c r="D142" s="63" t="s">
        <v>865</v>
      </c>
      <c r="E142" s="64" t="s">
        <v>129</v>
      </c>
      <c r="F142" s="200">
        <v>2739.24</v>
      </c>
      <c r="G142" s="503"/>
      <c r="H142" s="64">
        <f t="shared" si="17"/>
        <v>0</v>
      </c>
      <c r="I142" s="65" t="e">
        <f>H142/$G$499</f>
        <v>#DIV/0!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s="20" customFormat="1" ht="15.75" thickBot="1" x14ac:dyDescent="0.25">
      <c r="A143" s="254">
        <v>8</v>
      </c>
      <c r="B143" s="255"/>
      <c r="C143" s="80"/>
      <c r="D143" s="56" t="s">
        <v>366</v>
      </c>
      <c r="E143" s="253">
        <f>SUM(E144,E151,E174,E197,E208,E214,E217,E227,E231)</f>
        <v>0</v>
      </c>
      <c r="F143" s="253"/>
      <c r="G143" s="253"/>
      <c r="H143" s="253"/>
      <c r="I143" s="57" t="e">
        <f>E143/$G$499</f>
        <v>#DIV/0!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s="20" customFormat="1" ht="12.75" outlineLevel="1" x14ac:dyDescent="0.2">
      <c r="A144" s="207" t="s">
        <v>65</v>
      </c>
      <c r="B144" s="208"/>
      <c r="C144" s="81"/>
      <c r="D144" s="82" t="s">
        <v>367</v>
      </c>
      <c r="E144" s="248">
        <f>SUM(H145:H150)</f>
        <v>0</v>
      </c>
      <c r="F144" s="249"/>
      <c r="G144" s="249"/>
      <c r="H144" s="208"/>
      <c r="I144" s="83" t="e">
        <f>E144/$G$499</f>
        <v>#DIV/0!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s="20" customFormat="1" ht="12.75" outlineLevel="1" x14ac:dyDescent="0.2">
      <c r="A145" s="61" t="s">
        <v>66</v>
      </c>
      <c r="B145" s="376" t="s">
        <v>146</v>
      </c>
      <c r="C145" s="211" t="s">
        <v>211</v>
      </c>
      <c r="D145" s="213" t="s">
        <v>212</v>
      </c>
      <c r="E145" s="214" t="s">
        <v>23</v>
      </c>
      <c r="F145" s="200">
        <v>1</v>
      </c>
      <c r="G145" s="503"/>
      <c r="H145" s="64">
        <f t="shared" ref="H145:H150" si="18">ROUND(G145*F145,2)</f>
        <v>0</v>
      </c>
      <c r="I145" s="67" t="e">
        <f>H145/$G$499</f>
        <v>#DIV/0!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s="20" customFormat="1" ht="12.75" outlineLevel="1" x14ac:dyDescent="0.2">
      <c r="A146" s="61" t="s">
        <v>67</v>
      </c>
      <c r="B146" s="216" t="s">
        <v>146</v>
      </c>
      <c r="C146" s="220" t="s">
        <v>368</v>
      </c>
      <c r="D146" s="224" t="s">
        <v>369</v>
      </c>
      <c r="E146" s="225" t="s">
        <v>162</v>
      </c>
      <c r="F146" s="200">
        <v>20</v>
      </c>
      <c r="G146" s="503"/>
      <c r="H146" s="64">
        <f t="shared" si="18"/>
        <v>0</v>
      </c>
      <c r="I146" s="67" t="e">
        <f>H146/$G$499</f>
        <v>#DIV/0!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s="20" customFormat="1" ht="12.75" outlineLevel="1" x14ac:dyDescent="0.2">
      <c r="A147" s="61" t="s">
        <v>68</v>
      </c>
      <c r="B147" s="216" t="s">
        <v>146</v>
      </c>
      <c r="C147" s="215" t="s">
        <v>370</v>
      </c>
      <c r="D147" s="217" t="s">
        <v>371</v>
      </c>
      <c r="E147" s="218" t="s">
        <v>162</v>
      </c>
      <c r="F147" s="200">
        <v>20</v>
      </c>
      <c r="G147" s="503"/>
      <c r="H147" s="64">
        <f t="shared" si="18"/>
        <v>0</v>
      </c>
      <c r="I147" s="67" t="e">
        <f>H147/$G$499</f>
        <v>#DIV/0!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s="20" customFormat="1" ht="12.75" outlineLevel="1" x14ac:dyDescent="0.2">
      <c r="A148" s="61" t="s">
        <v>69</v>
      </c>
      <c r="B148" s="216" t="s">
        <v>146</v>
      </c>
      <c r="C148" s="215" t="s">
        <v>372</v>
      </c>
      <c r="D148" s="217" t="s">
        <v>373</v>
      </c>
      <c r="E148" s="218" t="s">
        <v>162</v>
      </c>
      <c r="F148" s="200">
        <v>54</v>
      </c>
      <c r="G148" s="503"/>
      <c r="H148" s="64">
        <f t="shared" si="18"/>
        <v>0</v>
      </c>
      <c r="I148" s="67" t="e">
        <f>H148/$G$499</f>
        <v>#DIV/0!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s="20" customFormat="1" ht="12.75" outlineLevel="1" x14ac:dyDescent="0.2">
      <c r="A149" s="61" t="s">
        <v>70</v>
      </c>
      <c r="B149" s="216" t="s">
        <v>146</v>
      </c>
      <c r="C149" s="215" t="s">
        <v>374</v>
      </c>
      <c r="D149" s="217" t="s">
        <v>375</v>
      </c>
      <c r="E149" s="218" t="s">
        <v>23</v>
      </c>
      <c r="F149" s="200">
        <v>2</v>
      </c>
      <c r="G149" s="503"/>
      <c r="H149" s="64">
        <f t="shared" si="18"/>
        <v>0</v>
      </c>
      <c r="I149" s="67" t="e">
        <f>H149/$G$499</f>
        <v>#DIV/0!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s="20" customFormat="1" ht="25.5" outlineLevel="1" x14ac:dyDescent="0.2">
      <c r="A150" s="228" t="s">
        <v>152</v>
      </c>
      <c r="B150" s="239" t="s">
        <v>146</v>
      </c>
      <c r="C150" s="238" t="s">
        <v>228</v>
      </c>
      <c r="D150" s="240" t="s">
        <v>376</v>
      </c>
      <c r="E150" s="241" t="s">
        <v>23</v>
      </c>
      <c r="F150" s="235">
        <v>1</v>
      </c>
      <c r="G150" s="512"/>
      <c r="H150" s="241">
        <f t="shared" si="18"/>
        <v>0</v>
      </c>
      <c r="I150" s="236" t="e">
        <f>H150/$G$499</f>
        <v>#DIV/0!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s="20" customFormat="1" ht="12.75" outlineLevel="1" x14ac:dyDescent="0.2">
      <c r="A151" s="207" t="s">
        <v>71</v>
      </c>
      <c r="B151" s="208"/>
      <c r="C151" s="81"/>
      <c r="D151" s="82" t="s">
        <v>377</v>
      </c>
      <c r="E151" s="248">
        <f>SUM(H152:H173)</f>
        <v>0</v>
      </c>
      <c r="F151" s="249"/>
      <c r="G151" s="249"/>
      <c r="H151" s="208"/>
      <c r="I151" s="442" t="e">
        <f>E151/$G$499</f>
        <v>#DIV/0!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s="20" customFormat="1" ht="12.75" outlineLevel="1" x14ac:dyDescent="0.2">
      <c r="A152" s="61" t="s">
        <v>72</v>
      </c>
      <c r="B152" s="212" t="s">
        <v>146</v>
      </c>
      <c r="C152" s="211" t="s">
        <v>378</v>
      </c>
      <c r="D152" s="213" t="s">
        <v>379</v>
      </c>
      <c r="E152" s="214" t="s">
        <v>23</v>
      </c>
      <c r="F152" s="200">
        <v>1</v>
      </c>
      <c r="G152" s="503"/>
      <c r="H152" s="64">
        <f t="shared" ref="H152:H173" si="19">ROUND(G152*F152,2)</f>
        <v>0</v>
      </c>
      <c r="I152" s="65" t="e">
        <f>H152/$G$499</f>
        <v>#DIV/0!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s="20" customFormat="1" ht="12.75" outlineLevel="1" x14ac:dyDescent="0.2">
      <c r="A153" s="61" t="s">
        <v>73</v>
      </c>
      <c r="B153" s="216" t="s">
        <v>145</v>
      </c>
      <c r="C153" s="215" t="s">
        <v>867</v>
      </c>
      <c r="D153" s="217" t="s">
        <v>868</v>
      </c>
      <c r="E153" s="218" t="s">
        <v>162</v>
      </c>
      <c r="F153" s="227">
        <v>236.3</v>
      </c>
      <c r="G153" s="503"/>
      <c r="H153" s="64">
        <f t="shared" si="19"/>
        <v>0</v>
      </c>
      <c r="I153" s="67" t="e">
        <f>H153/$G$499</f>
        <v>#DIV/0!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s="20" customFormat="1" ht="12.75" outlineLevel="1" x14ac:dyDescent="0.2">
      <c r="A154" s="61" t="s">
        <v>74</v>
      </c>
      <c r="B154" s="380" t="s">
        <v>145</v>
      </c>
      <c r="C154" s="215" t="s">
        <v>869</v>
      </c>
      <c r="D154" s="217" t="s">
        <v>870</v>
      </c>
      <c r="E154" s="381" t="s">
        <v>162</v>
      </c>
      <c r="F154" s="384">
        <v>48.6</v>
      </c>
      <c r="G154" s="503"/>
      <c r="H154" s="64">
        <f t="shared" si="19"/>
        <v>0</v>
      </c>
      <c r="I154" s="67" t="e">
        <f>H154/$G$499</f>
        <v>#DIV/0!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s="20" customFormat="1" ht="12.75" outlineLevel="1" x14ac:dyDescent="0.2">
      <c r="A155" s="61" t="s">
        <v>75</v>
      </c>
      <c r="B155" s="216" t="s">
        <v>145</v>
      </c>
      <c r="C155" s="215" t="s">
        <v>871</v>
      </c>
      <c r="D155" s="217" t="s">
        <v>872</v>
      </c>
      <c r="E155" s="218" t="s">
        <v>162</v>
      </c>
      <c r="F155" s="200">
        <v>186</v>
      </c>
      <c r="G155" s="503"/>
      <c r="H155" s="64">
        <f t="shared" si="19"/>
        <v>0</v>
      </c>
      <c r="I155" s="67" t="e">
        <f>H155/$G$499</f>
        <v>#DIV/0!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s="20" customFormat="1" ht="12.75" outlineLevel="1" x14ac:dyDescent="0.2">
      <c r="A156" s="61" t="s">
        <v>686</v>
      </c>
      <c r="B156" s="216" t="s">
        <v>145</v>
      </c>
      <c r="C156" s="215" t="s">
        <v>873</v>
      </c>
      <c r="D156" s="217" t="s">
        <v>874</v>
      </c>
      <c r="E156" s="218" t="s">
        <v>162</v>
      </c>
      <c r="F156" s="200">
        <v>156.30000000000001</v>
      </c>
      <c r="G156" s="503"/>
      <c r="H156" s="64">
        <f t="shared" si="19"/>
        <v>0</v>
      </c>
      <c r="I156" s="67" t="e">
        <f>H156/$G$499</f>
        <v>#DIV/0!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s="20" customFormat="1" ht="12.75" outlineLevel="1" x14ac:dyDescent="0.2">
      <c r="A157" s="61" t="s">
        <v>687</v>
      </c>
      <c r="B157" s="216" t="s">
        <v>145</v>
      </c>
      <c r="C157" s="215" t="s">
        <v>875</v>
      </c>
      <c r="D157" s="217" t="s">
        <v>876</v>
      </c>
      <c r="E157" s="218" t="s">
        <v>162</v>
      </c>
      <c r="F157" s="200">
        <v>85.08</v>
      </c>
      <c r="G157" s="503"/>
      <c r="H157" s="64">
        <f t="shared" si="19"/>
        <v>0</v>
      </c>
      <c r="I157" s="67" t="e">
        <f>H157/$G$499</f>
        <v>#DIV/0!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s="20" customFormat="1" ht="25.5" outlineLevel="1" x14ac:dyDescent="0.2">
      <c r="A158" s="61" t="s">
        <v>688</v>
      </c>
      <c r="B158" s="216" t="s">
        <v>144</v>
      </c>
      <c r="C158" s="215" t="s">
        <v>877</v>
      </c>
      <c r="D158" s="217" t="s">
        <v>878</v>
      </c>
      <c r="E158" s="218" t="s">
        <v>23</v>
      </c>
      <c r="F158" s="200">
        <v>8</v>
      </c>
      <c r="G158" s="503"/>
      <c r="H158" s="64">
        <f t="shared" si="19"/>
        <v>0</v>
      </c>
      <c r="I158" s="67" t="e">
        <f>H158/$G$499</f>
        <v>#DIV/0!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s="20" customFormat="1" ht="25.5" outlineLevel="1" x14ac:dyDescent="0.2">
      <c r="A159" s="61" t="s">
        <v>689</v>
      </c>
      <c r="B159" s="216" t="s">
        <v>144</v>
      </c>
      <c r="C159" s="215" t="s">
        <v>879</v>
      </c>
      <c r="D159" s="217" t="s">
        <v>880</v>
      </c>
      <c r="E159" s="218" t="s">
        <v>23</v>
      </c>
      <c r="F159" s="200">
        <v>29</v>
      </c>
      <c r="G159" s="503"/>
      <c r="H159" s="64">
        <f t="shared" si="19"/>
        <v>0</v>
      </c>
      <c r="I159" s="67" t="e">
        <f>H159/$G$499</f>
        <v>#DIV/0!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s="20" customFormat="1" ht="25.5" outlineLevel="1" x14ac:dyDescent="0.2">
      <c r="A160" s="61" t="s">
        <v>690</v>
      </c>
      <c r="B160" s="216" t="s">
        <v>144</v>
      </c>
      <c r="C160" s="215" t="s">
        <v>881</v>
      </c>
      <c r="D160" s="217" t="s">
        <v>882</v>
      </c>
      <c r="E160" s="218" t="s">
        <v>23</v>
      </c>
      <c r="F160" s="200">
        <v>4</v>
      </c>
      <c r="G160" s="503"/>
      <c r="H160" s="64">
        <f t="shared" si="19"/>
        <v>0</v>
      </c>
      <c r="I160" s="67" t="e">
        <f>H160/$G$499</f>
        <v>#DIV/0!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s="20" customFormat="1" ht="25.5" outlineLevel="1" x14ac:dyDescent="0.2">
      <c r="A161" s="61" t="s">
        <v>691</v>
      </c>
      <c r="B161" s="216" t="s">
        <v>144</v>
      </c>
      <c r="C161" s="215" t="s">
        <v>883</v>
      </c>
      <c r="D161" s="217" t="s">
        <v>884</v>
      </c>
      <c r="E161" s="218" t="s">
        <v>23</v>
      </c>
      <c r="F161" s="200">
        <v>6</v>
      </c>
      <c r="G161" s="503"/>
      <c r="H161" s="64">
        <f t="shared" si="19"/>
        <v>0</v>
      </c>
      <c r="I161" s="67" t="e">
        <f>H161/$G$499</f>
        <v>#DIV/0!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s="20" customFormat="1" ht="12.75" outlineLevel="1" x14ac:dyDescent="0.2">
      <c r="A162" s="61" t="s">
        <v>692</v>
      </c>
      <c r="B162" s="216" t="s">
        <v>145</v>
      </c>
      <c r="C162" s="215" t="s">
        <v>885</v>
      </c>
      <c r="D162" s="217" t="s">
        <v>886</v>
      </c>
      <c r="E162" s="218" t="s">
        <v>23</v>
      </c>
      <c r="F162" s="200">
        <v>20</v>
      </c>
      <c r="G162" s="503"/>
      <c r="H162" s="64">
        <f t="shared" si="19"/>
        <v>0</v>
      </c>
      <c r="I162" s="67" t="e">
        <f>H162/$G$499</f>
        <v>#DIV/0!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s="20" customFormat="1" ht="12.75" outlineLevel="1" x14ac:dyDescent="0.2">
      <c r="A163" s="61" t="s">
        <v>693</v>
      </c>
      <c r="B163" s="216" t="s">
        <v>145</v>
      </c>
      <c r="C163" s="215" t="s">
        <v>887</v>
      </c>
      <c r="D163" s="217" t="s">
        <v>888</v>
      </c>
      <c r="E163" s="218" t="s">
        <v>23</v>
      </c>
      <c r="F163" s="200">
        <v>8</v>
      </c>
      <c r="G163" s="503"/>
      <c r="H163" s="64">
        <f t="shared" si="19"/>
        <v>0</v>
      </c>
      <c r="I163" s="67" t="e">
        <f>H163/$G$499</f>
        <v>#DIV/0!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s="20" customFormat="1" ht="12.75" outlineLevel="1" x14ac:dyDescent="0.2">
      <c r="A164" s="61" t="s">
        <v>694</v>
      </c>
      <c r="B164" s="216" t="s">
        <v>145</v>
      </c>
      <c r="C164" s="215" t="s">
        <v>889</v>
      </c>
      <c r="D164" s="217" t="s">
        <v>890</v>
      </c>
      <c r="E164" s="218" t="s">
        <v>23</v>
      </c>
      <c r="F164" s="200">
        <v>15</v>
      </c>
      <c r="G164" s="503"/>
      <c r="H164" s="64">
        <f t="shared" si="19"/>
        <v>0</v>
      </c>
      <c r="I164" s="67" t="e">
        <f>H164/$G$499</f>
        <v>#DIV/0!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s="20" customFormat="1" ht="12.75" outlineLevel="1" x14ac:dyDescent="0.2">
      <c r="A165" s="61" t="s">
        <v>695</v>
      </c>
      <c r="B165" s="216" t="s">
        <v>145</v>
      </c>
      <c r="C165" s="215" t="s">
        <v>891</v>
      </c>
      <c r="D165" s="217" t="s">
        <v>892</v>
      </c>
      <c r="E165" s="218" t="s">
        <v>23</v>
      </c>
      <c r="F165" s="200">
        <v>27</v>
      </c>
      <c r="G165" s="503"/>
      <c r="H165" s="64">
        <f t="shared" si="19"/>
        <v>0</v>
      </c>
      <c r="I165" s="67" t="e">
        <f>H165/$G$499</f>
        <v>#DIV/0!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s="20" customFormat="1" ht="12.75" outlineLevel="1" x14ac:dyDescent="0.2">
      <c r="A166" s="61" t="s">
        <v>696</v>
      </c>
      <c r="B166" s="216" t="s">
        <v>146</v>
      </c>
      <c r="C166" s="215" t="s">
        <v>380</v>
      </c>
      <c r="D166" s="217" t="s">
        <v>381</v>
      </c>
      <c r="E166" s="218" t="s">
        <v>23</v>
      </c>
      <c r="F166" s="200">
        <v>1</v>
      </c>
      <c r="G166" s="503"/>
      <c r="H166" s="64">
        <f t="shared" si="19"/>
        <v>0</v>
      </c>
      <c r="I166" s="67" t="e">
        <f>H166/$G$499</f>
        <v>#DIV/0!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s="20" customFormat="1" ht="12.75" outlineLevel="1" x14ac:dyDescent="0.2">
      <c r="A167" s="61" t="s">
        <v>697</v>
      </c>
      <c r="B167" s="216" t="s">
        <v>144</v>
      </c>
      <c r="C167" s="215">
        <v>95675</v>
      </c>
      <c r="D167" s="217" t="s">
        <v>893</v>
      </c>
      <c r="E167" s="218" t="s">
        <v>23</v>
      </c>
      <c r="F167" s="200">
        <v>1</v>
      </c>
      <c r="G167" s="503"/>
      <c r="H167" s="64">
        <f t="shared" si="19"/>
        <v>0</v>
      </c>
      <c r="I167" s="67" t="e">
        <f>H167/$G$499</f>
        <v>#DIV/0!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s="20" customFormat="1" ht="25.5" outlineLevel="1" x14ac:dyDescent="0.2">
      <c r="A168" s="61" t="s">
        <v>698</v>
      </c>
      <c r="B168" s="216" t="s">
        <v>144</v>
      </c>
      <c r="C168" s="215">
        <v>95676</v>
      </c>
      <c r="D168" s="217" t="s">
        <v>894</v>
      </c>
      <c r="E168" s="218" t="s">
        <v>23</v>
      </c>
      <c r="F168" s="200">
        <v>1</v>
      </c>
      <c r="G168" s="503"/>
      <c r="H168" s="64">
        <f t="shared" si="19"/>
        <v>0</v>
      </c>
      <c r="I168" s="67" t="e">
        <f>H168/$G$499</f>
        <v>#DIV/0!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s="20" customFormat="1" ht="12.75" outlineLevel="1" x14ac:dyDescent="0.2">
      <c r="A169" s="61" t="s">
        <v>699</v>
      </c>
      <c r="B169" s="216" t="s">
        <v>145</v>
      </c>
      <c r="C169" s="215" t="s">
        <v>895</v>
      </c>
      <c r="D169" s="217" t="s">
        <v>896</v>
      </c>
      <c r="E169" s="218" t="s">
        <v>23</v>
      </c>
      <c r="F169" s="200">
        <v>3</v>
      </c>
      <c r="G169" s="503"/>
      <c r="H169" s="64">
        <f t="shared" si="19"/>
        <v>0</v>
      </c>
      <c r="I169" s="67" t="e">
        <f>H169/$G$499</f>
        <v>#DIV/0!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s="20" customFormat="1" ht="12.75" outlineLevel="1" x14ac:dyDescent="0.2">
      <c r="A170" s="61" t="s">
        <v>700</v>
      </c>
      <c r="B170" s="216" t="s">
        <v>145</v>
      </c>
      <c r="C170" s="215" t="s">
        <v>897</v>
      </c>
      <c r="D170" s="217" t="s">
        <v>898</v>
      </c>
      <c r="E170" s="218" t="s">
        <v>23</v>
      </c>
      <c r="F170" s="200">
        <v>4</v>
      </c>
      <c r="G170" s="503"/>
      <c r="H170" s="64">
        <f t="shared" si="19"/>
        <v>0</v>
      </c>
      <c r="I170" s="67" t="e">
        <f>H170/$G$499</f>
        <v>#DIV/0!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s="20" customFormat="1" ht="12.75" outlineLevel="1" x14ac:dyDescent="0.2">
      <c r="A171" s="61" t="s">
        <v>701</v>
      </c>
      <c r="B171" s="216" t="s">
        <v>145</v>
      </c>
      <c r="C171" s="215" t="s">
        <v>899</v>
      </c>
      <c r="D171" s="217" t="s">
        <v>900</v>
      </c>
      <c r="E171" s="218" t="s">
        <v>23</v>
      </c>
      <c r="F171" s="200">
        <v>2</v>
      </c>
      <c r="G171" s="503"/>
      <c r="H171" s="64">
        <f t="shared" si="19"/>
        <v>0</v>
      </c>
      <c r="I171" s="67" t="e">
        <f>H171/$G$499</f>
        <v>#DIV/0!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s="20" customFormat="1" ht="12.75" outlineLevel="1" x14ac:dyDescent="0.2">
      <c r="A172" s="61" t="s">
        <v>702</v>
      </c>
      <c r="B172" s="216" t="s">
        <v>145</v>
      </c>
      <c r="C172" s="215" t="s">
        <v>901</v>
      </c>
      <c r="D172" s="217" t="s">
        <v>902</v>
      </c>
      <c r="E172" s="218" t="s">
        <v>23</v>
      </c>
      <c r="F172" s="200">
        <v>2</v>
      </c>
      <c r="G172" s="503"/>
      <c r="H172" s="64">
        <f t="shared" si="19"/>
        <v>0</v>
      </c>
      <c r="I172" s="67" t="e">
        <f>H172/$G$499</f>
        <v>#DIV/0!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s="20" customFormat="1" ht="12.75" outlineLevel="1" x14ac:dyDescent="0.2">
      <c r="A173" s="61" t="s">
        <v>703</v>
      </c>
      <c r="B173" s="239" t="s">
        <v>146</v>
      </c>
      <c r="C173" s="238" t="s">
        <v>382</v>
      </c>
      <c r="D173" s="240" t="s">
        <v>383</v>
      </c>
      <c r="E173" s="241" t="s">
        <v>23</v>
      </c>
      <c r="F173" s="235">
        <v>11</v>
      </c>
      <c r="G173" s="512"/>
      <c r="H173" s="241">
        <f t="shared" si="19"/>
        <v>0</v>
      </c>
      <c r="I173" s="236" t="e">
        <f>H173/$G$499</f>
        <v>#DIV/0!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s="20" customFormat="1" ht="12.75" outlineLevel="1" x14ac:dyDescent="0.2">
      <c r="A174" s="207" t="s">
        <v>76</v>
      </c>
      <c r="B174" s="208"/>
      <c r="C174" s="81"/>
      <c r="D174" s="82" t="s">
        <v>384</v>
      </c>
      <c r="E174" s="248">
        <f>SUM(H175:H196)</f>
        <v>0</v>
      </c>
      <c r="F174" s="249"/>
      <c r="G174" s="249"/>
      <c r="H174" s="208"/>
      <c r="I174" s="443" t="e">
        <f>E174/$G$499</f>
        <v>#DIV/0!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s="20" customFormat="1" ht="12.75" outlineLevel="1" x14ac:dyDescent="0.2">
      <c r="A175" s="61" t="s">
        <v>77</v>
      </c>
      <c r="B175" s="212" t="s">
        <v>145</v>
      </c>
      <c r="C175" s="211" t="s">
        <v>903</v>
      </c>
      <c r="D175" s="213" t="s">
        <v>904</v>
      </c>
      <c r="E175" s="214" t="s">
        <v>162</v>
      </c>
      <c r="F175" s="200">
        <v>138.97999999999999</v>
      </c>
      <c r="G175" s="503"/>
      <c r="H175" s="64">
        <f t="shared" ref="H175:H196" si="20">ROUND(G175*F175,2)</f>
        <v>0</v>
      </c>
      <c r="I175" s="65" t="e">
        <f>H175/$G$499</f>
        <v>#DIV/0!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s="20" customFormat="1" ht="12.75" outlineLevel="1" x14ac:dyDescent="0.2">
      <c r="A176" s="61" t="s">
        <v>78</v>
      </c>
      <c r="B176" s="216" t="s">
        <v>145</v>
      </c>
      <c r="C176" s="215" t="s">
        <v>905</v>
      </c>
      <c r="D176" s="217" t="s">
        <v>906</v>
      </c>
      <c r="E176" s="218" t="s">
        <v>162</v>
      </c>
      <c r="F176" s="200">
        <v>5.04</v>
      </c>
      <c r="G176" s="503"/>
      <c r="H176" s="64">
        <f t="shared" si="20"/>
        <v>0</v>
      </c>
      <c r="I176" s="67" t="e">
        <f>H176/$G$499</f>
        <v>#DIV/0!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s="20" customFormat="1" ht="12.75" outlineLevel="1" x14ac:dyDescent="0.2">
      <c r="A177" s="61" t="s">
        <v>79</v>
      </c>
      <c r="B177" s="206" t="s">
        <v>145</v>
      </c>
      <c r="C177" s="104" t="s">
        <v>907</v>
      </c>
      <c r="D177" s="68" t="s">
        <v>908</v>
      </c>
      <c r="E177" s="218" t="s">
        <v>23</v>
      </c>
      <c r="F177" s="200">
        <v>1</v>
      </c>
      <c r="G177" s="503"/>
      <c r="H177" s="64">
        <f t="shared" si="20"/>
        <v>0</v>
      </c>
      <c r="I177" s="67" t="e">
        <f>H177/$G$499</f>
        <v>#DIV/0!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s="20" customFormat="1" ht="12.75" outlineLevel="1" x14ac:dyDescent="0.2">
      <c r="A178" s="61" t="s">
        <v>704</v>
      </c>
      <c r="B178" s="216" t="s">
        <v>145</v>
      </c>
      <c r="C178" s="215" t="s">
        <v>909</v>
      </c>
      <c r="D178" s="217" t="s">
        <v>910</v>
      </c>
      <c r="E178" s="105" t="s">
        <v>23</v>
      </c>
      <c r="F178" s="200">
        <v>2</v>
      </c>
      <c r="G178" s="503"/>
      <c r="H178" s="64">
        <f t="shared" si="20"/>
        <v>0</v>
      </c>
      <c r="I178" s="67" t="e">
        <f>H178/$G$499</f>
        <v>#DIV/0!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s="20" customFormat="1" ht="38.25" outlineLevel="1" x14ac:dyDescent="0.2">
      <c r="A179" s="61" t="s">
        <v>705</v>
      </c>
      <c r="B179" s="223" t="s">
        <v>144</v>
      </c>
      <c r="C179" s="220" t="s">
        <v>911</v>
      </c>
      <c r="D179" s="224" t="s">
        <v>912</v>
      </c>
      <c r="E179" s="344" t="s">
        <v>23</v>
      </c>
      <c r="F179" s="200">
        <v>26</v>
      </c>
      <c r="G179" s="503"/>
      <c r="H179" s="64">
        <f t="shared" si="20"/>
        <v>0</v>
      </c>
      <c r="I179" s="67" t="e">
        <f>H179/$G$499</f>
        <v>#DIV/0!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s="20" customFormat="1" ht="25.5" outlineLevel="1" x14ac:dyDescent="0.2">
      <c r="A180" s="61" t="s">
        <v>706</v>
      </c>
      <c r="B180" s="223" t="s">
        <v>148</v>
      </c>
      <c r="C180" s="220" t="s">
        <v>913</v>
      </c>
      <c r="D180" s="224" t="s">
        <v>914</v>
      </c>
      <c r="E180" s="344" t="s">
        <v>23</v>
      </c>
      <c r="F180" s="200">
        <v>1</v>
      </c>
      <c r="G180" s="503"/>
      <c r="H180" s="64">
        <f t="shared" si="20"/>
        <v>0</v>
      </c>
      <c r="I180" s="67" t="e">
        <f>H180/$G$499</f>
        <v>#DIV/0!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s="20" customFormat="1" ht="12.75" outlineLevel="1" x14ac:dyDescent="0.2">
      <c r="A181" s="61" t="s">
        <v>707</v>
      </c>
      <c r="B181" s="223" t="s">
        <v>145</v>
      </c>
      <c r="C181" s="220" t="s">
        <v>915</v>
      </c>
      <c r="D181" s="224" t="s">
        <v>916</v>
      </c>
      <c r="E181" s="218" t="s">
        <v>23</v>
      </c>
      <c r="F181" s="200">
        <v>3</v>
      </c>
      <c r="G181" s="503"/>
      <c r="H181" s="64">
        <f t="shared" si="20"/>
        <v>0</v>
      </c>
      <c r="I181" s="67" t="e">
        <f>H181/$G$499</f>
        <v>#DIV/0!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s="20" customFormat="1" ht="12.75" outlineLevel="1" x14ac:dyDescent="0.2">
      <c r="A182" s="61" t="s">
        <v>708</v>
      </c>
      <c r="B182" s="216" t="s">
        <v>145</v>
      </c>
      <c r="C182" s="215" t="s">
        <v>917</v>
      </c>
      <c r="D182" s="217" t="s">
        <v>918</v>
      </c>
      <c r="E182" s="218" t="s">
        <v>23</v>
      </c>
      <c r="F182" s="200">
        <v>3</v>
      </c>
      <c r="G182" s="503"/>
      <c r="H182" s="64">
        <f t="shared" si="20"/>
        <v>0</v>
      </c>
      <c r="I182" s="67" t="e">
        <f>H182/$G$499</f>
        <v>#DIV/0!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s="20" customFormat="1" ht="25.5" outlineLevel="1" x14ac:dyDescent="0.2">
      <c r="A183" s="61" t="s">
        <v>709</v>
      </c>
      <c r="B183" s="216" t="s">
        <v>146</v>
      </c>
      <c r="C183" s="215" t="s">
        <v>385</v>
      </c>
      <c r="D183" s="217" t="s">
        <v>386</v>
      </c>
      <c r="E183" s="218" t="s">
        <v>23</v>
      </c>
      <c r="F183" s="200">
        <v>4</v>
      </c>
      <c r="G183" s="503"/>
      <c r="H183" s="64">
        <f t="shared" si="20"/>
        <v>0</v>
      </c>
      <c r="I183" s="67" t="e">
        <f>H183/$G$499</f>
        <v>#DIV/0!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s="20" customFormat="1" ht="12.75" outlineLevel="1" x14ac:dyDescent="0.2">
      <c r="A184" s="61" t="s">
        <v>710</v>
      </c>
      <c r="B184" s="216" t="s">
        <v>146</v>
      </c>
      <c r="C184" s="215" t="s">
        <v>387</v>
      </c>
      <c r="D184" s="217" t="s">
        <v>388</v>
      </c>
      <c r="E184" s="218" t="s">
        <v>23</v>
      </c>
      <c r="F184" s="200">
        <v>24</v>
      </c>
      <c r="G184" s="503"/>
      <c r="H184" s="64">
        <f t="shared" si="20"/>
        <v>0</v>
      </c>
      <c r="I184" s="67" t="e">
        <f>H184/$G$499</f>
        <v>#DIV/0!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s="20" customFormat="1" ht="12.75" outlineLevel="1" x14ac:dyDescent="0.2">
      <c r="A185" s="61" t="s">
        <v>711</v>
      </c>
      <c r="B185" s="216" t="s">
        <v>145</v>
      </c>
      <c r="C185" s="215" t="s">
        <v>919</v>
      </c>
      <c r="D185" s="217" t="s">
        <v>920</v>
      </c>
      <c r="E185" s="218" t="s">
        <v>23</v>
      </c>
      <c r="F185" s="200">
        <v>1</v>
      </c>
      <c r="G185" s="503"/>
      <c r="H185" s="64">
        <f t="shared" si="20"/>
        <v>0</v>
      </c>
      <c r="I185" s="67" t="e">
        <f>H185/$G$499</f>
        <v>#DIV/0!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s="20" customFormat="1" ht="12.75" outlineLevel="1" x14ac:dyDescent="0.2">
      <c r="A186" s="61" t="s">
        <v>712</v>
      </c>
      <c r="B186" s="216" t="s">
        <v>146</v>
      </c>
      <c r="C186" s="215" t="s">
        <v>389</v>
      </c>
      <c r="D186" s="217" t="s">
        <v>390</v>
      </c>
      <c r="E186" s="218" t="s">
        <v>23</v>
      </c>
      <c r="F186" s="200">
        <v>1</v>
      </c>
      <c r="G186" s="503"/>
      <c r="H186" s="64">
        <f t="shared" si="20"/>
        <v>0</v>
      </c>
      <c r="I186" s="67" t="e">
        <f>H186/$G$499</f>
        <v>#DIV/0!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s="20" customFormat="1" ht="12.75" outlineLevel="1" x14ac:dyDescent="0.2">
      <c r="A187" s="61" t="s">
        <v>713</v>
      </c>
      <c r="B187" s="216" t="s">
        <v>145</v>
      </c>
      <c r="C187" s="215" t="s">
        <v>921</v>
      </c>
      <c r="D187" s="217" t="s">
        <v>922</v>
      </c>
      <c r="E187" s="218" t="s">
        <v>23</v>
      </c>
      <c r="F187" s="200">
        <v>11</v>
      </c>
      <c r="G187" s="503"/>
      <c r="H187" s="64">
        <f t="shared" si="20"/>
        <v>0</v>
      </c>
      <c r="I187" s="67" t="e">
        <f>H187/$G$499</f>
        <v>#DIV/0!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s="20" customFormat="1" ht="12.75" outlineLevel="1" x14ac:dyDescent="0.2">
      <c r="A188" s="61" t="s">
        <v>714</v>
      </c>
      <c r="B188" s="216" t="s">
        <v>145</v>
      </c>
      <c r="C188" s="215" t="s">
        <v>923</v>
      </c>
      <c r="D188" s="217" t="s">
        <v>924</v>
      </c>
      <c r="E188" s="218" t="s">
        <v>23</v>
      </c>
      <c r="F188" s="200">
        <v>1</v>
      </c>
      <c r="G188" s="503"/>
      <c r="H188" s="64">
        <f t="shared" si="20"/>
        <v>0</v>
      </c>
      <c r="I188" s="67" t="e">
        <f>H188/$G$499</f>
        <v>#DIV/0!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s="20" customFormat="1" ht="12.75" outlineLevel="1" x14ac:dyDescent="0.2">
      <c r="A189" s="61" t="s">
        <v>715</v>
      </c>
      <c r="B189" s="216" t="s">
        <v>146</v>
      </c>
      <c r="C189" s="215" t="s">
        <v>391</v>
      </c>
      <c r="D189" s="217" t="s">
        <v>392</v>
      </c>
      <c r="E189" s="218" t="s">
        <v>23</v>
      </c>
      <c r="F189" s="200">
        <v>11</v>
      </c>
      <c r="G189" s="503"/>
      <c r="H189" s="64">
        <f t="shared" si="20"/>
        <v>0</v>
      </c>
      <c r="I189" s="67" t="e">
        <f>H189/$G$499</f>
        <v>#DIV/0!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s="20" customFormat="1" ht="12.75" outlineLevel="1" x14ac:dyDescent="0.2">
      <c r="A190" s="61" t="s">
        <v>716</v>
      </c>
      <c r="B190" s="216" t="s">
        <v>146</v>
      </c>
      <c r="C190" s="215" t="s">
        <v>393</v>
      </c>
      <c r="D190" s="217" t="s">
        <v>394</v>
      </c>
      <c r="E190" s="218" t="s">
        <v>23</v>
      </c>
      <c r="F190" s="200">
        <v>1</v>
      </c>
      <c r="G190" s="503"/>
      <c r="H190" s="64">
        <f t="shared" si="20"/>
        <v>0</v>
      </c>
      <c r="I190" s="67" t="e">
        <f>H190/$G$499</f>
        <v>#DIV/0!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s="20" customFormat="1" ht="25.5" outlineLevel="1" x14ac:dyDescent="0.2">
      <c r="A191" s="61" t="s">
        <v>717</v>
      </c>
      <c r="B191" s="216" t="s">
        <v>146</v>
      </c>
      <c r="C191" s="215" t="s">
        <v>395</v>
      </c>
      <c r="D191" s="217" t="s">
        <v>396</v>
      </c>
      <c r="E191" s="218" t="s">
        <v>23</v>
      </c>
      <c r="F191" s="200">
        <v>66</v>
      </c>
      <c r="G191" s="503"/>
      <c r="H191" s="64">
        <f t="shared" si="20"/>
        <v>0</v>
      </c>
      <c r="I191" s="67" t="e">
        <f>H191/$G$499</f>
        <v>#DIV/0!</v>
      </c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s="20" customFormat="1" ht="12.75" outlineLevel="1" x14ac:dyDescent="0.2">
      <c r="A192" s="61" t="s">
        <v>718</v>
      </c>
      <c r="B192" s="216" t="s">
        <v>148</v>
      </c>
      <c r="C192" s="215">
        <v>91054</v>
      </c>
      <c r="D192" s="217" t="s">
        <v>925</v>
      </c>
      <c r="E192" s="218" t="s">
        <v>23</v>
      </c>
      <c r="F192" s="200">
        <v>4</v>
      </c>
      <c r="G192" s="503"/>
      <c r="H192" s="64">
        <f t="shared" si="20"/>
        <v>0</v>
      </c>
      <c r="I192" s="67" t="e">
        <f>H192/$G$499</f>
        <v>#DIV/0!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s="20" customFormat="1" ht="12.75" outlineLevel="1" x14ac:dyDescent="0.2">
      <c r="A193" s="61" t="s">
        <v>1095</v>
      </c>
      <c r="B193" s="216" t="s">
        <v>146</v>
      </c>
      <c r="C193" s="215" t="s">
        <v>397</v>
      </c>
      <c r="D193" s="217" t="s">
        <v>398</v>
      </c>
      <c r="E193" s="218" t="s">
        <v>23</v>
      </c>
      <c r="F193" s="200">
        <v>4</v>
      </c>
      <c r="G193" s="503"/>
      <c r="H193" s="64">
        <f t="shared" si="20"/>
        <v>0</v>
      </c>
      <c r="I193" s="67" t="e">
        <f>H193/$G$499</f>
        <v>#DIV/0!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s="20" customFormat="1" ht="12.75" outlineLevel="1" x14ac:dyDescent="0.2">
      <c r="A194" s="61" t="s">
        <v>1096</v>
      </c>
      <c r="B194" s="216" t="s">
        <v>145</v>
      </c>
      <c r="C194" s="215" t="s">
        <v>926</v>
      </c>
      <c r="D194" s="217" t="s">
        <v>927</v>
      </c>
      <c r="E194" s="218" t="s">
        <v>23</v>
      </c>
      <c r="F194" s="200">
        <v>4</v>
      </c>
      <c r="G194" s="503"/>
      <c r="H194" s="64">
        <f t="shared" si="20"/>
        <v>0</v>
      </c>
      <c r="I194" s="67" t="e">
        <f>H194/$G$499</f>
        <v>#DIV/0!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s="20" customFormat="1" ht="51" outlineLevel="1" x14ac:dyDescent="0.2">
      <c r="A195" s="61" t="s">
        <v>1097</v>
      </c>
      <c r="B195" s="216" t="s">
        <v>144</v>
      </c>
      <c r="C195" s="215">
        <v>96765</v>
      </c>
      <c r="D195" s="217" t="s">
        <v>928</v>
      </c>
      <c r="E195" s="218" t="s">
        <v>23</v>
      </c>
      <c r="F195" s="200">
        <v>4</v>
      </c>
      <c r="G195" s="503"/>
      <c r="H195" s="64">
        <f t="shared" si="20"/>
        <v>0</v>
      </c>
      <c r="I195" s="67" t="e">
        <f>H195/$G$499</f>
        <v>#DIV/0!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s="20" customFormat="1" ht="12.75" outlineLevel="1" x14ac:dyDescent="0.2">
      <c r="A196" s="61" t="s">
        <v>1098</v>
      </c>
      <c r="B196" s="285" t="s">
        <v>145</v>
      </c>
      <c r="C196" s="286" t="s">
        <v>929</v>
      </c>
      <c r="D196" s="415" t="s">
        <v>930</v>
      </c>
      <c r="E196" s="287" t="s">
        <v>23</v>
      </c>
      <c r="F196" s="235">
        <v>53</v>
      </c>
      <c r="G196" s="512"/>
      <c r="H196" s="241">
        <f t="shared" si="20"/>
        <v>0</v>
      </c>
      <c r="I196" s="236" t="e">
        <f>H196/$G$499</f>
        <v>#DIV/0!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s="20" customFormat="1" ht="12.75" outlineLevel="1" x14ac:dyDescent="0.2">
      <c r="A197" s="207" t="s">
        <v>80</v>
      </c>
      <c r="B197" s="208"/>
      <c r="C197" s="81"/>
      <c r="D197" s="82" t="s">
        <v>399</v>
      </c>
      <c r="E197" s="248">
        <f>SUM(H198:H207)</f>
        <v>0</v>
      </c>
      <c r="F197" s="249"/>
      <c r="G197" s="249"/>
      <c r="H197" s="208"/>
      <c r="I197" s="339" t="e">
        <f>E197/$G$499</f>
        <v>#DIV/0!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s="20" customFormat="1" ht="12.75" outlineLevel="1" x14ac:dyDescent="0.2">
      <c r="A198" s="61" t="s">
        <v>81</v>
      </c>
      <c r="B198" s="212" t="s">
        <v>146</v>
      </c>
      <c r="C198" s="211" t="s">
        <v>400</v>
      </c>
      <c r="D198" s="213" t="s">
        <v>401</v>
      </c>
      <c r="E198" s="214" t="s">
        <v>162</v>
      </c>
      <c r="F198" s="341">
        <v>55.08</v>
      </c>
      <c r="G198" s="503"/>
      <c r="H198" s="64">
        <f t="shared" ref="H198:H207" si="21">ROUND(G198*F198,2)</f>
        <v>0</v>
      </c>
      <c r="I198" s="441" t="e">
        <f>H198/$G$499</f>
        <v>#DIV/0!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s="20" customFormat="1" ht="12.75" outlineLevel="1" x14ac:dyDescent="0.2">
      <c r="A199" s="61" t="s">
        <v>82</v>
      </c>
      <c r="B199" s="216" t="s">
        <v>146</v>
      </c>
      <c r="C199" s="215" t="s">
        <v>402</v>
      </c>
      <c r="D199" s="217" t="s">
        <v>403</v>
      </c>
      <c r="E199" s="218" t="s">
        <v>162</v>
      </c>
      <c r="F199" s="222">
        <v>379.38</v>
      </c>
      <c r="G199" s="503"/>
      <c r="H199" s="64">
        <f t="shared" si="21"/>
        <v>0</v>
      </c>
      <c r="I199" s="67" t="e">
        <f>H199/$G$499</f>
        <v>#DIV/0!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s="20" customFormat="1" ht="12.75" outlineLevel="1" x14ac:dyDescent="0.2">
      <c r="A200" s="61" t="s">
        <v>83</v>
      </c>
      <c r="B200" s="216" t="s">
        <v>146</v>
      </c>
      <c r="C200" s="215" t="s">
        <v>404</v>
      </c>
      <c r="D200" s="217" t="s">
        <v>405</v>
      </c>
      <c r="E200" s="218" t="s">
        <v>162</v>
      </c>
      <c r="F200" s="108">
        <v>156</v>
      </c>
      <c r="G200" s="503"/>
      <c r="H200" s="64">
        <f t="shared" si="21"/>
        <v>0</v>
      </c>
      <c r="I200" s="67" t="e">
        <f>H200/$G$499</f>
        <v>#DIV/0!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s="20" customFormat="1" ht="12.75" outlineLevel="1" x14ac:dyDescent="0.2">
      <c r="A201" s="61" t="s">
        <v>721</v>
      </c>
      <c r="B201" s="216" t="s">
        <v>146</v>
      </c>
      <c r="C201" s="215" t="s">
        <v>406</v>
      </c>
      <c r="D201" s="217" t="s">
        <v>407</v>
      </c>
      <c r="E201" s="218" t="s">
        <v>162</v>
      </c>
      <c r="F201" s="200">
        <v>437.58</v>
      </c>
      <c r="G201" s="503"/>
      <c r="H201" s="64">
        <f t="shared" si="21"/>
        <v>0</v>
      </c>
      <c r="I201" s="67" t="e">
        <f>H201/$G$499</f>
        <v>#DIV/0!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s="20" customFormat="1" ht="12.75" outlineLevel="1" x14ac:dyDescent="0.2">
      <c r="A202" s="61" t="s">
        <v>722</v>
      </c>
      <c r="B202" s="216" t="s">
        <v>146</v>
      </c>
      <c r="C202" s="215" t="s">
        <v>408</v>
      </c>
      <c r="D202" s="217" t="s">
        <v>409</v>
      </c>
      <c r="E202" s="218" t="s">
        <v>162</v>
      </c>
      <c r="F202" s="200">
        <v>51</v>
      </c>
      <c r="G202" s="503"/>
      <c r="H202" s="64">
        <f t="shared" si="21"/>
        <v>0</v>
      </c>
      <c r="I202" s="67" t="e">
        <f>H202/$G$499</f>
        <v>#DIV/0!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s="20" customFormat="1" ht="25.5" outlineLevel="1" x14ac:dyDescent="0.2">
      <c r="A203" s="61" t="s">
        <v>723</v>
      </c>
      <c r="B203" s="216" t="s">
        <v>146</v>
      </c>
      <c r="C203" s="215" t="s">
        <v>410</v>
      </c>
      <c r="D203" s="217" t="s">
        <v>411</v>
      </c>
      <c r="E203" s="218" t="s">
        <v>23</v>
      </c>
      <c r="F203" s="200">
        <v>16</v>
      </c>
      <c r="G203" s="503"/>
      <c r="H203" s="64">
        <f t="shared" si="21"/>
        <v>0</v>
      </c>
      <c r="I203" s="67" t="e">
        <f>H203/$G$499</f>
        <v>#DIV/0!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s="20" customFormat="1" ht="12.75" outlineLevel="1" x14ac:dyDescent="0.2">
      <c r="A204" s="61" t="s">
        <v>724</v>
      </c>
      <c r="B204" s="216" t="s">
        <v>146</v>
      </c>
      <c r="C204" s="215" t="s">
        <v>412</v>
      </c>
      <c r="D204" s="217" t="s">
        <v>413</v>
      </c>
      <c r="E204" s="218" t="s">
        <v>23</v>
      </c>
      <c r="F204" s="200">
        <v>52</v>
      </c>
      <c r="G204" s="503"/>
      <c r="H204" s="64">
        <f t="shared" si="21"/>
        <v>0</v>
      </c>
      <c r="I204" s="67" t="e">
        <f>H204/$G$499</f>
        <v>#DIV/0!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s="20" customFormat="1" ht="12.75" outlineLevel="1" x14ac:dyDescent="0.2">
      <c r="A205" s="61" t="s">
        <v>725</v>
      </c>
      <c r="B205" s="216" t="s">
        <v>146</v>
      </c>
      <c r="C205" s="215" t="s">
        <v>414</v>
      </c>
      <c r="D205" s="217" t="s">
        <v>415</v>
      </c>
      <c r="E205" s="218" t="s">
        <v>23</v>
      </c>
      <c r="F205" s="200">
        <v>8</v>
      </c>
      <c r="G205" s="503"/>
      <c r="H205" s="64">
        <f t="shared" si="21"/>
        <v>0</v>
      </c>
      <c r="I205" s="67" t="e">
        <f>H205/$G$499</f>
        <v>#DIV/0!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s="20" customFormat="1" ht="38.25" outlineLevel="1" x14ac:dyDescent="0.2">
      <c r="A206" s="61" t="s">
        <v>726</v>
      </c>
      <c r="B206" s="216" t="s">
        <v>144</v>
      </c>
      <c r="C206" s="215">
        <v>97976</v>
      </c>
      <c r="D206" s="217" t="s">
        <v>931</v>
      </c>
      <c r="E206" s="218" t="s">
        <v>23</v>
      </c>
      <c r="F206" s="200">
        <v>1</v>
      </c>
      <c r="G206" s="503"/>
      <c r="H206" s="64">
        <f t="shared" si="21"/>
        <v>0</v>
      </c>
      <c r="I206" s="67" t="e">
        <f>H206/$G$499</f>
        <v>#DIV/0!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s="20" customFormat="1" ht="12.75" outlineLevel="1" x14ac:dyDescent="0.2">
      <c r="A207" s="61" t="s">
        <v>727</v>
      </c>
      <c r="B207" s="239" t="s">
        <v>146</v>
      </c>
      <c r="C207" s="238" t="s">
        <v>84</v>
      </c>
      <c r="D207" s="240" t="s">
        <v>170</v>
      </c>
      <c r="E207" s="241" t="s">
        <v>23</v>
      </c>
      <c r="F207" s="235">
        <v>4</v>
      </c>
      <c r="G207" s="512"/>
      <c r="H207" s="241">
        <f t="shared" si="21"/>
        <v>0</v>
      </c>
      <c r="I207" s="236" t="e">
        <f>H207/$G$499</f>
        <v>#DIV/0!</v>
      </c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s="20" customFormat="1" ht="12.75" outlineLevel="1" x14ac:dyDescent="0.2">
      <c r="A208" s="207" t="s">
        <v>728</v>
      </c>
      <c r="B208" s="208"/>
      <c r="C208" s="81"/>
      <c r="D208" s="82" t="s">
        <v>416</v>
      </c>
      <c r="E208" s="248">
        <f>SUM(H209:H213)</f>
        <v>0</v>
      </c>
      <c r="F208" s="249"/>
      <c r="G208" s="249"/>
      <c r="H208" s="208"/>
      <c r="I208" s="339" t="e">
        <f>E208/$G$499</f>
        <v>#DIV/0!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s="20" customFormat="1" ht="12.75" outlineLevel="1" x14ac:dyDescent="0.2">
      <c r="A209" s="61" t="s">
        <v>719</v>
      </c>
      <c r="B209" s="212" t="s">
        <v>146</v>
      </c>
      <c r="C209" s="211" t="s">
        <v>417</v>
      </c>
      <c r="D209" s="213" t="s">
        <v>418</v>
      </c>
      <c r="E209" s="214" t="s">
        <v>162</v>
      </c>
      <c r="F209" s="200">
        <v>231.66</v>
      </c>
      <c r="G209" s="503"/>
      <c r="H209" s="64">
        <f t="shared" ref="H209:H213" si="22">ROUND(G209*F209,2)</f>
        <v>0</v>
      </c>
      <c r="I209" s="441" t="e">
        <f>H209/$G$499</f>
        <v>#DIV/0!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s="20" customFormat="1" ht="12.75" outlineLevel="1" x14ac:dyDescent="0.2">
      <c r="A210" s="61" t="s">
        <v>730</v>
      </c>
      <c r="B210" s="216" t="s">
        <v>146</v>
      </c>
      <c r="C210" s="215" t="s">
        <v>419</v>
      </c>
      <c r="D210" s="217" t="s">
        <v>420</v>
      </c>
      <c r="E210" s="218" t="s">
        <v>162</v>
      </c>
      <c r="F210" s="200">
        <v>147.47999999999999</v>
      </c>
      <c r="G210" s="503"/>
      <c r="H210" s="64">
        <f t="shared" si="22"/>
        <v>0</v>
      </c>
      <c r="I210" s="67" t="e">
        <f>H210/$G$499</f>
        <v>#DIV/0!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s="20" customFormat="1" ht="12.75" outlineLevel="1" x14ac:dyDescent="0.2">
      <c r="A211" s="61" t="s">
        <v>731</v>
      </c>
      <c r="B211" s="216" t="s">
        <v>145</v>
      </c>
      <c r="C211" s="215" t="s">
        <v>932</v>
      </c>
      <c r="D211" s="217" t="s">
        <v>933</v>
      </c>
      <c r="E211" s="218" t="s">
        <v>162</v>
      </c>
      <c r="F211" s="200">
        <v>88.92</v>
      </c>
      <c r="G211" s="503"/>
      <c r="H211" s="64">
        <f t="shared" si="22"/>
        <v>0</v>
      </c>
      <c r="I211" s="67" t="e">
        <f>H211/$G$499</f>
        <v>#DIV/0!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s="20" customFormat="1" ht="12.75" outlineLevel="1" x14ac:dyDescent="0.2">
      <c r="A212" s="61" t="s">
        <v>732</v>
      </c>
      <c r="B212" s="216" t="s">
        <v>146</v>
      </c>
      <c r="C212" s="215" t="s">
        <v>84</v>
      </c>
      <c r="D212" s="217" t="s">
        <v>170</v>
      </c>
      <c r="E212" s="218" t="s">
        <v>23</v>
      </c>
      <c r="F212" s="200">
        <v>6</v>
      </c>
      <c r="G212" s="503"/>
      <c r="H212" s="64">
        <f t="shared" si="22"/>
        <v>0</v>
      </c>
      <c r="I212" s="67" t="e">
        <f>H212/$G$499</f>
        <v>#DIV/0!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s="20" customFormat="1" ht="12.75" outlineLevel="1" x14ac:dyDescent="0.2">
      <c r="A213" s="237" t="s">
        <v>733</v>
      </c>
      <c r="B213" s="285" t="s">
        <v>146</v>
      </c>
      <c r="C213" s="286" t="s">
        <v>421</v>
      </c>
      <c r="D213" s="415" t="s">
        <v>422</v>
      </c>
      <c r="E213" s="287" t="s">
        <v>23</v>
      </c>
      <c r="F213" s="235">
        <v>19.2</v>
      </c>
      <c r="G213" s="512"/>
      <c r="H213" s="241">
        <f t="shared" si="22"/>
        <v>0</v>
      </c>
      <c r="I213" s="236" t="e">
        <f>H213/$G$499</f>
        <v>#DIV/0!</v>
      </c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s="20" customFormat="1" ht="12.75" outlineLevel="1" x14ac:dyDescent="0.2">
      <c r="A214" s="207" t="s">
        <v>734</v>
      </c>
      <c r="B214" s="208"/>
      <c r="C214" s="81"/>
      <c r="D214" s="82" t="s">
        <v>425</v>
      </c>
      <c r="E214" s="248">
        <f>SUM(H215:H216)</f>
        <v>0</v>
      </c>
      <c r="F214" s="249"/>
      <c r="G214" s="249"/>
      <c r="H214" s="208"/>
      <c r="I214" s="442" t="e">
        <f>E214/$G$499</f>
        <v>#DIV/0!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s="20" customFormat="1" ht="12.75" outlineLevel="1" x14ac:dyDescent="0.2">
      <c r="A215" s="61" t="s">
        <v>729</v>
      </c>
      <c r="B215" s="212" t="s">
        <v>146</v>
      </c>
      <c r="C215" s="211" t="s">
        <v>426</v>
      </c>
      <c r="D215" s="213" t="s">
        <v>427</v>
      </c>
      <c r="E215" s="214" t="s">
        <v>162</v>
      </c>
      <c r="F215" s="200">
        <v>1</v>
      </c>
      <c r="G215" s="503"/>
      <c r="H215" s="64">
        <f t="shared" ref="H215:H216" si="23">ROUND(G215*F215,2)</f>
        <v>0</v>
      </c>
      <c r="I215" s="65" t="e">
        <f>H215/$G$499</f>
        <v>#DIV/0!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s="20" customFormat="1" ht="25.5" outlineLevel="1" x14ac:dyDescent="0.2">
      <c r="A216" s="228" t="s">
        <v>735</v>
      </c>
      <c r="B216" s="239" t="s">
        <v>146</v>
      </c>
      <c r="C216" s="238" t="s">
        <v>428</v>
      </c>
      <c r="D216" s="240" t="s">
        <v>429</v>
      </c>
      <c r="E216" s="241" t="s">
        <v>23</v>
      </c>
      <c r="F216" s="235">
        <v>1</v>
      </c>
      <c r="G216" s="512"/>
      <c r="H216" s="241">
        <f t="shared" si="23"/>
        <v>0</v>
      </c>
      <c r="I216" s="236" t="e">
        <f>H216/$G$499</f>
        <v>#DIV/0!</v>
      </c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s="20" customFormat="1" ht="12.75" outlineLevel="1" x14ac:dyDescent="0.2">
      <c r="A217" s="207" t="s">
        <v>736</v>
      </c>
      <c r="B217" s="208"/>
      <c r="C217" s="81"/>
      <c r="D217" s="82" t="s">
        <v>430</v>
      </c>
      <c r="E217" s="248">
        <f>SUM(H218:H226)</f>
        <v>0</v>
      </c>
      <c r="F217" s="249"/>
      <c r="G217" s="249"/>
      <c r="H217" s="208"/>
      <c r="I217" s="339" t="e">
        <f>E217/$G$499</f>
        <v>#DIV/0!</v>
      </c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s="20" customFormat="1" ht="12.75" outlineLevel="1" x14ac:dyDescent="0.2">
      <c r="A218" s="61" t="s">
        <v>720</v>
      </c>
      <c r="B218" s="212" t="s">
        <v>146</v>
      </c>
      <c r="C218" s="211" t="s">
        <v>229</v>
      </c>
      <c r="D218" s="213" t="s">
        <v>230</v>
      </c>
      <c r="E218" s="214" t="s">
        <v>23</v>
      </c>
      <c r="F218" s="200">
        <v>6</v>
      </c>
      <c r="G218" s="503"/>
      <c r="H218" s="64">
        <f t="shared" ref="H218:H226" si="24">ROUND(G218*F218,2)</f>
        <v>0</v>
      </c>
      <c r="I218" s="441" t="e">
        <f>H218/$G$499</f>
        <v>#DIV/0!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s="20" customFormat="1" ht="25.5" outlineLevel="1" x14ac:dyDescent="0.2">
      <c r="A219" s="61" t="s">
        <v>737</v>
      </c>
      <c r="B219" s="223" t="s">
        <v>144</v>
      </c>
      <c r="C219" s="220">
        <v>86901</v>
      </c>
      <c r="D219" s="224" t="s">
        <v>934</v>
      </c>
      <c r="E219" s="225" t="s">
        <v>23</v>
      </c>
      <c r="F219" s="200">
        <v>8</v>
      </c>
      <c r="G219" s="503"/>
      <c r="H219" s="64">
        <f t="shared" si="24"/>
        <v>0</v>
      </c>
      <c r="I219" s="67" t="e">
        <f>H219/$G$499</f>
        <v>#DIV/0!</v>
      </c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s="20" customFormat="1" ht="12.75" outlineLevel="1" x14ac:dyDescent="0.2">
      <c r="A220" s="61" t="s">
        <v>738</v>
      </c>
      <c r="B220" s="223" t="s">
        <v>145</v>
      </c>
      <c r="C220" s="220" t="s">
        <v>935</v>
      </c>
      <c r="D220" s="224" t="s">
        <v>936</v>
      </c>
      <c r="E220" s="225" t="s">
        <v>139</v>
      </c>
      <c r="F220" s="200">
        <v>2.2799999999999998</v>
      </c>
      <c r="G220" s="503"/>
      <c r="H220" s="64">
        <f t="shared" si="24"/>
        <v>0</v>
      </c>
      <c r="I220" s="67" t="e">
        <f>H220/$G$499</f>
        <v>#DIV/0!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s="20" customFormat="1" ht="51" outlineLevel="1" x14ac:dyDescent="0.2">
      <c r="A221" s="61" t="s">
        <v>739</v>
      </c>
      <c r="B221" s="223" t="s">
        <v>144</v>
      </c>
      <c r="C221" s="220">
        <v>86939</v>
      </c>
      <c r="D221" s="224" t="s">
        <v>937</v>
      </c>
      <c r="E221" s="225" t="s">
        <v>23</v>
      </c>
      <c r="F221" s="200">
        <v>30</v>
      </c>
      <c r="G221" s="503"/>
      <c r="H221" s="64">
        <f t="shared" si="24"/>
        <v>0</v>
      </c>
      <c r="I221" s="67" t="e">
        <f>H221/$G$499</f>
        <v>#DIV/0!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s="20" customFormat="1" ht="25.5" outlineLevel="1" x14ac:dyDescent="0.2">
      <c r="A222" s="61" t="s">
        <v>740</v>
      </c>
      <c r="B222" s="223" t="s">
        <v>146</v>
      </c>
      <c r="C222" s="220" t="s">
        <v>431</v>
      </c>
      <c r="D222" s="224" t="s">
        <v>432</v>
      </c>
      <c r="E222" s="225" t="s">
        <v>23</v>
      </c>
      <c r="F222" s="200">
        <v>10</v>
      </c>
      <c r="G222" s="503"/>
      <c r="H222" s="64">
        <f t="shared" si="24"/>
        <v>0</v>
      </c>
      <c r="I222" s="67" t="e">
        <f>H222/$G$499</f>
        <v>#DIV/0!</v>
      </c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s="20" customFormat="1" ht="12.75" outlineLevel="1" x14ac:dyDescent="0.2">
      <c r="A223" s="61" t="s">
        <v>741</v>
      </c>
      <c r="B223" s="223" t="s">
        <v>146</v>
      </c>
      <c r="C223" s="220" t="s">
        <v>433</v>
      </c>
      <c r="D223" s="224" t="s">
        <v>434</v>
      </c>
      <c r="E223" s="225" t="s">
        <v>23</v>
      </c>
      <c r="F223" s="200">
        <v>2</v>
      </c>
      <c r="G223" s="503"/>
      <c r="H223" s="64">
        <f t="shared" si="24"/>
        <v>0</v>
      </c>
      <c r="I223" s="67" t="e">
        <f>H223/$G$499</f>
        <v>#DIV/0!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s="20" customFormat="1" ht="12.75" outlineLevel="1" x14ac:dyDescent="0.2">
      <c r="A224" s="61" t="s">
        <v>742</v>
      </c>
      <c r="B224" s="223" t="s">
        <v>146</v>
      </c>
      <c r="C224" s="220" t="s">
        <v>435</v>
      </c>
      <c r="D224" s="224" t="s">
        <v>436</v>
      </c>
      <c r="E224" s="225" t="s">
        <v>23</v>
      </c>
      <c r="F224" s="200">
        <v>2</v>
      </c>
      <c r="G224" s="503"/>
      <c r="H224" s="64">
        <f t="shared" si="24"/>
        <v>0</v>
      </c>
      <c r="I224" s="67" t="e">
        <f>H224/$G$499</f>
        <v>#DIV/0!</v>
      </c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s="20" customFormat="1" ht="12.75" outlineLevel="1" x14ac:dyDescent="0.2">
      <c r="A225" s="61" t="s">
        <v>1099</v>
      </c>
      <c r="B225" s="223" t="s">
        <v>146</v>
      </c>
      <c r="C225" s="220" t="s">
        <v>209</v>
      </c>
      <c r="D225" s="224" t="s">
        <v>210</v>
      </c>
      <c r="E225" s="225" t="s">
        <v>140</v>
      </c>
      <c r="F225" s="200">
        <v>7</v>
      </c>
      <c r="G225" s="503"/>
      <c r="H225" s="64">
        <f t="shared" si="24"/>
        <v>0</v>
      </c>
      <c r="I225" s="67" t="e">
        <f>H225/$G$499</f>
        <v>#DIV/0!</v>
      </c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s="20" customFormat="1" ht="12.75" outlineLevel="1" x14ac:dyDescent="0.2">
      <c r="A226" s="237" t="s">
        <v>1100</v>
      </c>
      <c r="B226" s="239" t="s">
        <v>146</v>
      </c>
      <c r="C226" s="238" t="s">
        <v>85</v>
      </c>
      <c r="D226" s="240" t="s">
        <v>172</v>
      </c>
      <c r="E226" s="241" t="s">
        <v>140</v>
      </c>
      <c r="F226" s="235">
        <v>21</v>
      </c>
      <c r="G226" s="512"/>
      <c r="H226" s="241">
        <f t="shared" si="24"/>
        <v>0</v>
      </c>
      <c r="I226" s="236" t="e">
        <f>H226/$G$499</f>
        <v>#DIV/0!</v>
      </c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s="20" customFormat="1" ht="12.75" outlineLevel="1" x14ac:dyDescent="0.2">
      <c r="A227" s="207" t="s">
        <v>743</v>
      </c>
      <c r="B227" s="208"/>
      <c r="C227" s="81"/>
      <c r="D227" s="82" t="s">
        <v>323</v>
      </c>
      <c r="E227" s="248">
        <f>SUM(H228:H230)</f>
        <v>0</v>
      </c>
      <c r="F227" s="249"/>
      <c r="G227" s="249"/>
      <c r="H227" s="208"/>
      <c r="I227" s="339" t="e">
        <f>E227/$G$499</f>
        <v>#DIV/0!</v>
      </c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s="20" customFormat="1" ht="12.75" outlineLevel="1" x14ac:dyDescent="0.2">
      <c r="A228" s="61" t="s">
        <v>744</v>
      </c>
      <c r="B228" s="212" t="s">
        <v>146</v>
      </c>
      <c r="C228" s="211" t="s">
        <v>324</v>
      </c>
      <c r="D228" s="213" t="s">
        <v>325</v>
      </c>
      <c r="E228" s="214" t="s">
        <v>162</v>
      </c>
      <c r="F228" s="200">
        <v>20.25</v>
      </c>
      <c r="G228" s="503"/>
      <c r="H228" s="64">
        <f t="shared" ref="H228:H230" si="25">ROUND(G228*F228,2)</f>
        <v>0</v>
      </c>
      <c r="I228" s="441" t="e">
        <f>H228/$G$499</f>
        <v>#DIV/0!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s="20" customFormat="1" ht="12.75" outlineLevel="1" x14ac:dyDescent="0.2">
      <c r="A229" s="61" t="s">
        <v>745</v>
      </c>
      <c r="B229" s="223" t="s">
        <v>145</v>
      </c>
      <c r="C229" s="220" t="s">
        <v>935</v>
      </c>
      <c r="D229" s="224" t="s">
        <v>936</v>
      </c>
      <c r="E229" s="225" t="s">
        <v>139</v>
      </c>
      <c r="F229" s="200">
        <v>6.36</v>
      </c>
      <c r="G229" s="503"/>
      <c r="H229" s="64">
        <f t="shared" si="25"/>
        <v>0</v>
      </c>
      <c r="I229" s="67" t="e">
        <f>H229/$G$499</f>
        <v>#DIV/0!</v>
      </c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s="20" customFormat="1" ht="12.75" outlineLevel="1" x14ac:dyDescent="0.2">
      <c r="A230" s="237" t="s">
        <v>746</v>
      </c>
      <c r="B230" s="239" t="s">
        <v>145</v>
      </c>
      <c r="C230" s="238" t="s">
        <v>938</v>
      </c>
      <c r="D230" s="240" t="s">
        <v>939</v>
      </c>
      <c r="E230" s="241" t="s">
        <v>23</v>
      </c>
      <c r="F230" s="235">
        <v>16</v>
      </c>
      <c r="G230" s="512"/>
      <c r="H230" s="241">
        <f t="shared" si="25"/>
        <v>0</v>
      </c>
      <c r="I230" s="236" t="e">
        <f>H230/$G$499</f>
        <v>#DIV/0!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s="20" customFormat="1" ht="12.75" outlineLevel="1" x14ac:dyDescent="0.2">
      <c r="A231" s="207" t="s">
        <v>747</v>
      </c>
      <c r="B231" s="208"/>
      <c r="C231" s="81"/>
      <c r="D231" s="82" t="s">
        <v>437</v>
      </c>
      <c r="E231" s="248">
        <f>SUM(H232:H242)</f>
        <v>0</v>
      </c>
      <c r="F231" s="249"/>
      <c r="G231" s="249"/>
      <c r="H231" s="208"/>
      <c r="I231" s="339" t="e">
        <f>E231/$G$499</f>
        <v>#DIV/0!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s="20" customFormat="1" ht="12.75" outlineLevel="1" x14ac:dyDescent="0.2">
      <c r="A232" s="61" t="s">
        <v>748</v>
      </c>
      <c r="B232" s="212" t="s">
        <v>146</v>
      </c>
      <c r="C232" s="211" t="s">
        <v>438</v>
      </c>
      <c r="D232" s="213" t="s">
        <v>439</v>
      </c>
      <c r="E232" s="214" t="s">
        <v>23</v>
      </c>
      <c r="F232" s="341">
        <v>5</v>
      </c>
      <c r="G232" s="519"/>
      <c r="H232" s="214">
        <f t="shared" ref="H232:H242" si="26">ROUND(G232*F232,2)</f>
        <v>0</v>
      </c>
      <c r="I232" s="292" t="e">
        <f>H232/$G$499</f>
        <v>#DIV/0!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s="20" customFormat="1" ht="25.5" outlineLevel="1" x14ac:dyDescent="0.2">
      <c r="A233" s="61" t="s">
        <v>749</v>
      </c>
      <c r="B233" s="216" t="s">
        <v>146</v>
      </c>
      <c r="C233" s="215" t="s">
        <v>440</v>
      </c>
      <c r="D233" s="217" t="s">
        <v>441</v>
      </c>
      <c r="E233" s="214" t="s">
        <v>23</v>
      </c>
      <c r="F233" s="108">
        <v>4</v>
      </c>
      <c r="G233" s="503"/>
      <c r="H233" s="64">
        <f t="shared" si="26"/>
        <v>0</v>
      </c>
      <c r="I233" s="65" t="e">
        <f>H233/$G$499</f>
        <v>#DIV/0!</v>
      </c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s="20" customFormat="1" ht="25.5" outlineLevel="1" x14ac:dyDescent="0.2">
      <c r="A234" s="61" t="s">
        <v>750</v>
      </c>
      <c r="B234" s="216" t="s">
        <v>146</v>
      </c>
      <c r="C234" s="215" t="s">
        <v>86</v>
      </c>
      <c r="D234" s="217" t="s">
        <v>178</v>
      </c>
      <c r="E234" s="218" t="s">
        <v>23</v>
      </c>
      <c r="F234" s="200">
        <v>10</v>
      </c>
      <c r="G234" s="503"/>
      <c r="H234" s="64">
        <f t="shared" si="26"/>
        <v>0</v>
      </c>
      <c r="I234" s="67" t="e">
        <f>H234/$G$499</f>
        <v>#DIV/0!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s="20" customFormat="1" ht="12.75" outlineLevel="1" x14ac:dyDescent="0.2">
      <c r="A235" s="61" t="s">
        <v>751</v>
      </c>
      <c r="B235" s="216" t="s">
        <v>146</v>
      </c>
      <c r="C235" s="215" t="s">
        <v>207</v>
      </c>
      <c r="D235" s="217" t="s">
        <v>208</v>
      </c>
      <c r="E235" s="218" t="s">
        <v>23</v>
      </c>
      <c r="F235" s="200">
        <v>2</v>
      </c>
      <c r="G235" s="503"/>
      <c r="H235" s="64">
        <f t="shared" si="26"/>
        <v>0</v>
      </c>
      <c r="I235" s="67" t="e">
        <f>H235/$G$499</f>
        <v>#DIV/0!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s="20" customFormat="1" ht="12.75" outlineLevel="1" x14ac:dyDescent="0.2">
      <c r="A236" s="61" t="s">
        <v>752</v>
      </c>
      <c r="B236" s="216" t="s">
        <v>146</v>
      </c>
      <c r="C236" s="215" t="s">
        <v>442</v>
      </c>
      <c r="D236" s="217" t="s">
        <v>443</v>
      </c>
      <c r="E236" s="218" t="s">
        <v>23</v>
      </c>
      <c r="F236" s="200">
        <v>12</v>
      </c>
      <c r="G236" s="503"/>
      <c r="H236" s="64">
        <f t="shared" si="26"/>
        <v>0</v>
      </c>
      <c r="I236" s="67" t="e">
        <f>H236/$G$499</f>
        <v>#DIV/0!</v>
      </c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s="20" customFormat="1" ht="12.75" outlineLevel="1" x14ac:dyDescent="0.2">
      <c r="A237" s="61" t="s">
        <v>753</v>
      </c>
      <c r="B237" s="216" t="s">
        <v>144</v>
      </c>
      <c r="C237" s="215">
        <v>95545</v>
      </c>
      <c r="D237" s="217" t="s">
        <v>940</v>
      </c>
      <c r="E237" s="218" t="s">
        <v>23</v>
      </c>
      <c r="F237" s="200">
        <v>37</v>
      </c>
      <c r="G237" s="503"/>
      <c r="H237" s="64">
        <f t="shared" si="26"/>
        <v>0</v>
      </c>
      <c r="I237" s="67" t="e">
        <f>H237/$G$499</f>
        <v>#DIV/0!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s="20" customFormat="1" ht="25.5" outlineLevel="1" x14ac:dyDescent="0.2">
      <c r="A238" s="61" t="s">
        <v>754</v>
      </c>
      <c r="B238" s="216" t="s">
        <v>144</v>
      </c>
      <c r="C238" s="215">
        <v>95546</v>
      </c>
      <c r="D238" s="217" t="s">
        <v>941</v>
      </c>
      <c r="E238" s="218" t="s">
        <v>23</v>
      </c>
      <c r="F238" s="200">
        <v>20</v>
      </c>
      <c r="G238" s="503"/>
      <c r="H238" s="64">
        <f t="shared" si="26"/>
        <v>0</v>
      </c>
      <c r="I238" s="67" t="e">
        <f>H238/$G$499</f>
        <v>#DIV/0!</v>
      </c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s="20" customFormat="1" ht="25.5" outlineLevel="1" x14ac:dyDescent="0.2">
      <c r="A239" s="61" t="s">
        <v>755</v>
      </c>
      <c r="B239" s="216" t="s">
        <v>145</v>
      </c>
      <c r="C239" s="215" t="s">
        <v>942</v>
      </c>
      <c r="D239" s="217" t="s">
        <v>943</v>
      </c>
      <c r="E239" s="218" t="s">
        <v>23</v>
      </c>
      <c r="F239" s="200">
        <v>122</v>
      </c>
      <c r="G239" s="503"/>
      <c r="H239" s="64">
        <f t="shared" si="26"/>
        <v>0</v>
      </c>
      <c r="I239" s="67" t="e">
        <f>H239/$G$499</f>
        <v>#DIV/0!</v>
      </c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s="20" customFormat="1" ht="25.5" outlineLevel="1" x14ac:dyDescent="0.2">
      <c r="A240" s="61" t="s">
        <v>756</v>
      </c>
      <c r="B240" s="216" t="s">
        <v>144</v>
      </c>
      <c r="C240" s="215">
        <v>100869</v>
      </c>
      <c r="D240" s="217" t="s">
        <v>944</v>
      </c>
      <c r="E240" s="218" t="s">
        <v>23</v>
      </c>
      <c r="F240" s="200">
        <v>53</v>
      </c>
      <c r="G240" s="503"/>
      <c r="H240" s="64">
        <f t="shared" si="26"/>
        <v>0</v>
      </c>
      <c r="I240" s="67" t="e">
        <f>H240/$G$499</f>
        <v>#DIV/0!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s="20" customFormat="1" ht="12.75" outlineLevel="1" x14ac:dyDescent="0.2">
      <c r="A241" s="61" t="s">
        <v>757</v>
      </c>
      <c r="B241" s="380" t="s">
        <v>146</v>
      </c>
      <c r="C241" s="215" t="s">
        <v>945</v>
      </c>
      <c r="D241" s="217" t="s">
        <v>946</v>
      </c>
      <c r="E241" s="381" t="s">
        <v>23</v>
      </c>
      <c r="F241" s="382">
        <v>8</v>
      </c>
      <c r="G241" s="503"/>
      <c r="H241" s="64">
        <f t="shared" si="26"/>
        <v>0</v>
      </c>
      <c r="I241" s="67" t="e">
        <f>H241/$G$499</f>
        <v>#DIV/0!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s="20" customFormat="1" ht="26.25" outlineLevel="1" thickBot="1" x14ac:dyDescent="0.25">
      <c r="A242" s="61" t="s">
        <v>758</v>
      </c>
      <c r="B242" s="216" t="s">
        <v>144</v>
      </c>
      <c r="C242" s="215">
        <v>86910</v>
      </c>
      <c r="D242" s="217" t="s">
        <v>947</v>
      </c>
      <c r="E242" s="218" t="s">
        <v>23</v>
      </c>
      <c r="F242" s="200">
        <v>5</v>
      </c>
      <c r="G242" s="503"/>
      <c r="H242" s="64">
        <f t="shared" si="26"/>
        <v>0</v>
      </c>
      <c r="I242" s="67" t="e">
        <f>H242/$G$499</f>
        <v>#DIV/0!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s="20" customFormat="1" ht="15.75" outlineLevel="1" thickBot="1" x14ac:dyDescent="0.25">
      <c r="A243" s="254">
        <v>9</v>
      </c>
      <c r="B243" s="255"/>
      <c r="C243" s="80"/>
      <c r="D243" s="56" t="s">
        <v>206</v>
      </c>
      <c r="E243" s="253">
        <f>SUM(E244,E253)</f>
        <v>0</v>
      </c>
      <c r="F243" s="253"/>
      <c r="G243" s="253"/>
      <c r="H243" s="253"/>
      <c r="I243" s="57" t="e">
        <f>E243/$G$499</f>
        <v>#DIV/0!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s="20" customFormat="1" ht="12.75" outlineLevel="1" x14ac:dyDescent="0.2">
      <c r="A244" s="207" t="s">
        <v>87</v>
      </c>
      <c r="B244" s="208"/>
      <c r="C244" s="81"/>
      <c r="D244" s="82" t="s">
        <v>948</v>
      </c>
      <c r="E244" s="248">
        <f>SUM(H245:H252)</f>
        <v>0</v>
      </c>
      <c r="F244" s="249"/>
      <c r="G244" s="249"/>
      <c r="H244" s="208"/>
      <c r="I244" s="339" t="e">
        <f>E244/$G$499</f>
        <v>#DIV/0!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s="20" customFormat="1" ht="25.5" outlineLevel="1" x14ac:dyDescent="0.2">
      <c r="A245" s="61" t="s">
        <v>88</v>
      </c>
      <c r="B245" s="91" t="s">
        <v>144</v>
      </c>
      <c r="C245" s="92">
        <v>103247</v>
      </c>
      <c r="D245" s="63" t="s">
        <v>949</v>
      </c>
      <c r="E245" s="64" t="s">
        <v>23</v>
      </c>
      <c r="F245" s="200">
        <v>40</v>
      </c>
      <c r="G245" s="503"/>
      <c r="H245" s="64">
        <f t="shared" ref="H245:H346" si="27">ROUND(G245*F245,2)</f>
        <v>0</v>
      </c>
      <c r="I245" s="441" t="e">
        <f>H245/$G$499</f>
        <v>#DIV/0!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s="20" customFormat="1" ht="25.5" outlineLevel="1" x14ac:dyDescent="0.2">
      <c r="A246" s="61" t="s">
        <v>89</v>
      </c>
      <c r="B246" s="93" t="s">
        <v>144</v>
      </c>
      <c r="C246" s="62">
        <v>103250</v>
      </c>
      <c r="D246" s="63" t="s">
        <v>950</v>
      </c>
      <c r="E246" s="64" t="s">
        <v>23</v>
      </c>
      <c r="F246" s="200">
        <v>4</v>
      </c>
      <c r="G246" s="503"/>
      <c r="H246" s="64">
        <f t="shared" si="27"/>
        <v>0</v>
      </c>
      <c r="I246" s="94" t="e">
        <f>H246/$G$499</f>
        <v>#DIV/0!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s="20" customFormat="1" ht="25.5" outlineLevel="1" x14ac:dyDescent="0.2">
      <c r="A247" s="61" t="s">
        <v>90</v>
      </c>
      <c r="B247" s="93" t="s">
        <v>144</v>
      </c>
      <c r="C247" s="92">
        <v>103253</v>
      </c>
      <c r="D247" s="245" t="s">
        <v>951</v>
      </c>
      <c r="E247" s="246" t="s">
        <v>23</v>
      </c>
      <c r="F247" s="227">
        <v>3</v>
      </c>
      <c r="G247" s="510"/>
      <c r="H247" s="246">
        <f t="shared" si="27"/>
        <v>0</v>
      </c>
      <c r="I247" s="94" t="e">
        <f>H247/$G$499</f>
        <v>#DIV/0!</v>
      </c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s="20" customFormat="1" ht="12.75" outlineLevel="1" x14ac:dyDescent="0.2">
      <c r="A248" s="61" t="s">
        <v>91</v>
      </c>
      <c r="B248" s="219" t="s">
        <v>145</v>
      </c>
      <c r="C248" s="92" t="s">
        <v>952</v>
      </c>
      <c r="D248" s="217" t="s">
        <v>953</v>
      </c>
      <c r="E248" s="218" t="s">
        <v>23</v>
      </c>
      <c r="F248" s="108">
        <v>10</v>
      </c>
      <c r="G248" s="503"/>
      <c r="H248" s="246">
        <f t="shared" si="27"/>
        <v>0</v>
      </c>
      <c r="I248" s="94" t="e">
        <f>H248/$G$499</f>
        <v>#DIV/0!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s="20" customFormat="1" ht="12.75" outlineLevel="1" x14ac:dyDescent="0.2">
      <c r="A249" s="61" t="s">
        <v>92</v>
      </c>
      <c r="B249" s="219" t="s">
        <v>148</v>
      </c>
      <c r="C249" s="92">
        <v>80320</v>
      </c>
      <c r="D249" s="217" t="s">
        <v>954</v>
      </c>
      <c r="E249" s="218" t="s">
        <v>139</v>
      </c>
      <c r="F249" s="200">
        <v>0.25</v>
      </c>
      <c r="G249" s="503"/>
      <c r="H249" s="246">
        <f t="shared" si="27"/>
        <v>0</v>
      </c>
      <c r="I249" s="94" t="e">
        <f>H249/$G$499</f>
        <v>#DIV/0!</v>
      </c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s="20" customFormat="1" ht="25.5" outlineLevel="1" x14ac:dyDescent="0.2">
      <c r="A250" s="61" t="s">
        <v>93</v>
      </c>
      <c r="B250" s="215" t="s">
        <v>144</v>
      </c>
      <c r="C250" s="92">
        <v>103244</v>
      </c>
      <c r="D250" s="217" t="s">
        <v>955</v>
      </c>
      <c r="E250" s="218" t="s">
        <v>23</v>
      </c>
      <c r="F250" s="200">
        <v>10</v>
      </c>
      <c r="G250" s="503"/>
      <c r="H250" s="246">
        <f t="shared" si="27"/>
        <v>0</v>
      </c>
      <c r="I250" s="94" t="e">
        <f>H250/$G$499</f>
        <v>#DIV/0!</v>
      </c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s="20" customFormat="1" ht="12.75" outlineLevel="1" x14ac:dyDescent="0.2">
      <c r="A251" s="61" t="s">
        <v>504</v>
      </c>
      <c r="B251" s="104"/>
      <c r="C251" s="92" t="s">
        <v>141</v>
      </c>
      <c r="D251" s="217" t="s">
        <v>256</v>
      </c>
      <c r="E251" s="218" t="s">
        <v>23</v>
      </c>
      <c r="F251" s="200">
        <v>3</v>
      </c>
      <c r="G251" s="503"/>
      <c r="H251" s="246">
        <f t="shared" si="27"/>
        <v>0</v>
      </c>
      <c r="I251" s="94" t="e">
        <f>H251/$G$499</f>
        <v>#DIV/0!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s="20" customFormat="1" ht="12.75" outlineLevel="1" x14ac:dyDescent="0.2">
      <c r="A252" s="237" t="s">
        <v>505</v>
      </c>
      <c r="B252" s="286" t="s">
        <v>145</v>
      </c>
      <c r="C252" s="239" t="s">
        <v>956</v>
      </c>
      <c r="D252" s="415" t="s">
        <v>957</v>
      </c>
      <c r="E252" s="287" t="s">
        <v>23</v>
      </c>
      <c r="F252" s="235">
        <v>3</v>
      </c>
      <c r="G252" s="512"/>
      <c r="H252" s="234">
        <f t="shared" si="27"/>
        <v>0</v>
      </c>
      <c r="I252" s="236" t="e">
        <f>H252/$G$499</f>
        <v>#DIV/0!</v>
      </c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s="20" customFormat="1" ht="12.75" outlineLevel="1" x14ac:dyDescent="0.2">
      <c r="A253" s="207" t="s">
        <v>593</v>
      </c>
      <c r="B253" s="208"/>
      <c r="C253" s="81"/>
      <c r="D253" s="82" t="s">
        <v>958</v>
      </c>
      <c r="E253" s="248">
        <f>SUM(H254:H279)</f>
        <v>0</v>
      </c>
      <c r="F253" s="249"/>
      <c r="G253" s="249"/>
      <c r="H253" s="208"/>
      <c r="I253" s="339" t="e">
        <f>E253/$G$499</f>
        <v>#DIV/0!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s="20" customFormat="1" ht="12.75" outlineLevel="1" x14ac:dyDescent="0.2">
      <c r="A254" s="61" t="s">
        <v>594</v>
      </c>
      <c r="B254" s="219" t="s">
        <v>145</v>
      </c>
      <c r="C254" s="92" t="s">
        <v>959</v>
      </c>
      <c r="D254" s="217" t="s">
        <v>960</v>
      </c>
      <c r="E254" s="218" t="s">
        <v>139</v>
      </c>
      <c r="F254" s="200">
        <v>0.16</v>
      </c>
      <c r="G254" s="503"/>
      <c r="H254" s="246">
        <f t="shared" si="27"/>
        <v>0</v>
      </c>
      <c r="I254" s="441" t="e">
        <f>H254/$G$499</f>
        <v>#DIV/0!</v>
      </c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s="20" customFormat="1" ht="12.75" outlineLevel="1" x14ac:dyDescent="0.2">
      <c r="A255" s="61" t="s">
        <v>503</v>
      </c>
      <c r="B255" s="219" t="s">
        <v>145</v>
      </c>
      <c r="C255" s="92" t="s">
        <v>961</v>
      </c>
      <c r="D255" s="217" t="s">
        <v>962</v>
      </c>
      <c r="E255" s="218" t="s">
        <v>162</v>
      </c>
      <c r="F255" s="200">
        <v>900</v>
      </c>
      <c r="G255" s="503"/>
      <c r="H255" s="246">
        <f t="shared" si="27"/>
        <v>0</v>
      </c>
      <c r="I255" s="94" t="e">
        <f>H255/$G$499</f>
        <v>#DIV/0!</v>
      </c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s="20" customFormat="1" ht="12.75" outlineLevel="1" x14ac:dyDescent="0.2">
      <c r="A256" s="61" t="s">
        <v>595</v>
      </c>
      <c r="B256" s="219" t="s">
        <v>145</v>
      </c>
      <c r="C256" s="92" t="s">
        <v>963</v>
      </c>
      <c r="D256" s="217" t="s">
        <v>964</v>
      </c>
      <c r="E256" s="218" t="s">
        <v>162</v>
      </c>
      <c r="F256" s="200">
        <v>300</v>
      </c>
      <c r="G256" s="503"/>
      <c r="H256" s="246">
        <f t="shared" si="27"/>
        <v>0</v>
      </c>
      <c r="I256" s="94" t="e">
        <f>H256/$G$499</f>
        <v>#DIV/0!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s="20" customFormat="1" ht="12.75" outlineLevel="1" x14ac:dyDescent="0.2">
      <c r="A257" s="61" t="s">
        <v>596</v>
      </c>
      <c r="B257" s="219" t="s">
        <v>145</v>
      </c>
      <c r="C257" s="92" t="s">
        <v>965</v>
      </c>
      <c r="D257" s="217" t="s">
        <v>966</v>
      </c>
      <c r="E257" s="218" t="s">
        <v>162</v>
      </c>
      <c r="F257" s="200">
        <v>300</v>
      </c>
      <c r="G257" s="503"/>
      <c r="H257" s="246">
        <f t="shared" si="27"/>
        <v>0</v>
      </c>
      <c r="I257" s="94" t="e">
        <f>H257/$G$499</f>
        <v>#DIV/0!</v>
      </c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s="20" customFormat="1" ht="12.75" outlineLevel="1" x14ac:dyDescent="0.2">
      <c r="A258" s="61" t="s">
        <v>597</v>
      </c>
      <c r="B258" s="219" t="s">
        <v>145</v>
      </c>
      <c r="C258" s="92" t="s">
        <v>967</v>
      </c>
      <c r="D258" s="217" t="s">
        <v>968</v>
      </c>
      <c r="E258" s="218" t="s">
        <v>162</v>
      </c>
      <c r="F258" s="200">
        <v>120</v>
      </c>
      <c r="G258" s="503"/>
      <c r="H258" s="246">
        <f t="shared" si="27"/>
        <v>0</v>
      </c>
      <c r="I258" s="94" t="e">
        <f>H258/$G$499</f>
        <v>#DIV/0!</v>
      </c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s="20" customFormat="1" ht="12.75" outlineLevel="1" x14ac:dyDescent="0.2">
      <c r="A259" s="61" t="s">
        <v>598</v>
      </c>
      <c r="B259" s="219" t="s">
        <v>145</v>
      </c>
      <c r="C259" s="92" t="s">
        <v>969</v>
      </c>
      <c r="D259" s="217" t="s">
        <v>970</v>
      </c>
      <c r="E259" s="218" t="s">
        <v>162</v>
      </c>
      <c r="F259" s="200">
        <v>400</v>
      </c>
      <c r="G259" s="503"/>
      <c r="H259" s="246">
        <f t="shared" si="27"/>
        <v>0</v>
      </c>
      <c r="I259" s="94" t="e">
        <f>H259/$G$499</f>
        <v>#DIV/0!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s="20" customFormat="1" ht="12.75" outlineLevel="1" x14ac:dyDescent="0.2">
      <c r="A260" s="61" t="s">
        <v>599</v>
      </c>
      <c r="B260" s="219" t="s">
        <v>145</v>
      </c>
      <c r="C260" s="92" t="s">
        <v>971</v>
      </c>
      <c r="D260" s="217" t="s">
        <v>972</v>
      </c>
      <c r="E260" s="218" t="s">
        <v>23</v>
      </c>
      <c r="F260" s="200">
        <v>4</v>
      </c>
      <c r="G260" s="503"/>
      <c r="H260" s="246">
        <f t="shared" si="27"/>
        <v>0</v>
      </c>
      <c r="I260" s="94" t="e">
        <f>H260/$G$499</f>
        <v>#DIV/0!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s="20" customFormat="1" ht="12.75" outlineLevel="1" x14ac:dyDescent="0.2">
      <c r="A261" s="61" t="s">
        <v>1101</v>
      </c>
      <c r="B261" s="219" t="s">
        <v>145</v>
      </c>
      <c r="C261" s="92" t="s">
        <v>973</v>
      </c>
      <c r="D261" s="217" t="s">
        <v>974</v>
      </c>
      <c r="E261" s="218" t="s">
        <v>23</v>
      </c>
      <c r="F261" s="200">
        <v>43</v>
      </c>
      <c r="G261" s="503"/>
      <c r="H261" s="246">
        <f t="shared" si="27"/>
        <v>0</v>
      </c>
      <c r="I261" s="94" t="e">
        <f>H261/$G$499</f>
        <v>#DIV/0!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s="20" customFormat="1" ht="12.75" outlineLevel="1" x14ac:dyDescent="0.2">
      <c r="A262" s="61" t="s">
        <v>1102</v>
      </c>
      <c r="B262" s="215" t="s">
        <v>145</v>
      </c>
      <c r="C262" s="92" t="s">
        <v>975</v>
      </c>
      <c r="D262" s="68" t="s">
        <v>976</v>
      </c>
      <c r="E262" s="105" t="s">
        <v>23</v>
      </c>
      <c r="F262" s="200">
        <v>9</v>
      </c>
      <c r="G262" s="503"/>
      <c r="H262" s="246">
        <f t="shared" si="27"/>
        <v>0</v>
      </c>
      <c r="I262" s="94" t="e">
        <f>H262/$G$499</f>
        <v>#DIV/0!</v>
      </c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s="20" customFormat="1" ht="25.5" outlineLevel="1" x14ac:dyDescent="0.2">
      <c r="A263" s="61" t="s">
        <v>1103</v>
      </c>
      <c r="B263" s="92" t="s">
        <v>145</v>
      </c>
      <c r="C263" s="104" t="s">
        <v>977</v>
      </c>
      <c r="D263" s="217" t="s">
        <v>978</v>
      </c>
      <c r="E263" s="218" t="s">
        <v>23</v>
      </c>
      <c r="F263" s="201">
        <v>4</v>
      </c>
      <c r="G263" s="509"/>
      <c r="H263" s="246">
        <f t="shared" si="27"/>
        <v>0</v>
      </c>
      <c r="I263" s="94" t="e">
        <f>H263/$G$499</f>
        <v>#DIV/0!</v>
      </c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s="20" customFormat="1" ht="12.75" outlineLevel="1" x14ac:dyDescent="0.2">
      <c r="A264" s="61" t="s">
        <v>1104</v>
      </c>
      <c r="B264" s="221" t="s">
        <v>145</v>
      </c>
      <c r="C264" s="247" t="s">
        <v>979</v>
      </c>
      <c r="D264" s="217" t="s">
        <v>980</v>
      </c>
      <c r="E264" s="218" t="s">
        <v>162</v>
      </c>
      <c r="F264" s="222">
        <v>200</v>
      </c>
      <c r="G264" s="520"/>
      <c r="H264" s="246">
        <f t="shared" si="27"/>
        <v>0</v>
      </c>
      <c r="I264" s="94" t="e">
        <f>H264/$G$499</f>
        <v>#DIV/0!</v>
      </c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s="20" customFormat="1" ht="12.75" outlineLevel="1" x14ac:dyDescent="0.2">
      <c r="A265" s="61" t="s">
        <v>1105</v>
      </c>
      <c r="B265" s="220" t="s">
        <v>145</v>
      </c>
      <c r="C265" s="223" t="s">
        <v>981</v>
      </c>
      <c r="D265" s="224" t="s">
        <v>982</v>
      </c>
      <c r="E265" s="225" t="s">
        <v>162</v>
      </c>
      <c r="F265" s="226">
        <v>180</v>
      </c>
      <c r="G265" s="521"/>
      <c r="H265" s="246">
        <f t="shared" si="27"/>
        <v>0</v>
      </c>
      <c r="I265" s="94" t="e">
        <f>H265/$G$499</f>
        <v>#DIV/0!</v>
      </c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s="20" customFormat="1" ht="12.75" outlineLevel="1" x14ac:dyDescent="0.2">
      <c r="A266" s="61" t="s">
        <v>1106</v>
      </c>
      <c r="B266" s="92" t="s">
        <v>145</v>
      </c>
      <c r="C266" s="215" t="s">
        <v>983</v>
      </c>
      <c r="D266" s="217" t="s">
        <v>984</v>
      </c>
      <c r="E266" s="218" t="s">
        <v>140</v>
      </c>
      <c r="F266" s="222">
        <v>50</v>
      </c>
      <c r="G266" s="520"/>
      <c r="H266" s="246">
        <f t="shared" si="27"/>
        <v>0</v>
      </c>
      <c r="I266" s="94" t="e">
        <f>H266/$G$499</f>
        <v>#DIV/0!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s="20" customFormat="1" ht="12.75" outlineLevel="1" x14ac:dyDescent="0.2">
      <c r="A267" s="61" t="s">
        <v>1107</v>
      </c>
      <c r="B267" s="92" t="s">
        <v>145</v>
      </c>
      <c r="C267" s="104" t="s">
        <v>985</v>
      </c>
      <c r="D267" s="217" t="s">
        <v>986</v>
      </c>
      <c r="E267" s="218" t="s">
        <v>140</v>
      </c>
      <c r="F267" s="108">
        <v>70</v>
      </c>
      <c r="G267" s="503"/>
      <c r="H267" s="246">
        <f t="shared" si="27"/>
        <v>0</v>
      </c>
      <c r="I267" s="94" t="e">
        <f>H267/$G$499</f>
        <v>#DIV/0!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s="20" customFormat="1" ht="12.75" outlineLevel="1" x14ac:dyDescent="0.2">
      <c r="A268" s="61" t="s">
        <v>1108</v>
      </c>
      <c r="B268" s="92" t="s">
        <v>145</v>
      </c>
      <c r="C268" s="219" t="s">
        <v>987</v>
      </c>
      <c r="D268" s="224" t="s">
        <v>988</v>
      </c>
      <c r="E268" s="225" t="s">
        <v>162</v>
      </c>
      <c r="F268" s="227">
        <v>120</v>
      </c>
      <c r="G268" s="503"/>
      <c r="H268" s="246">
        <f t="shared" si="27"/>
        <v>0</v>
      </c>
      <c r="I268" s="94" t="e">
        <f>H268/$G$499</f>
        <v>#DIV/0!</v>
      </c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s="20" customFormat="1" ht="12.75" outlineLevel="1" x14ac:dyDescent="0.2">
      <c r="A269" s="61" t="s">
        <v>1109</v>
      </c>
      <c r="B269" s="92" t="s">
        <v>145</v>
      </c>
      <c r="C269" s="219" t="s">
        <v>989</v>
      </c>
      <c r="D269" s="217" t="s">
        <v>990</v>
      </c>
      <c r="E269" s="218" t="s">
        <v>162</v>
      </c>
      <c r="F269" s="108">
        <v>400</v>
      </c>
      <c r="G269" s="503"/>
      <c r="H269" s="246">
        <f t="shared" si="27"/>
        <v>0</v>
      </c>
      <c r="I269" s="94" t="e">
        <f>H269/$G$499</f>
        <v>#DIV/0!</v>
      </c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s="20" customFormat="1" ht="12.75" outlineLevel="1" x14ac:dyDescent="0.2">
      <c r="A270" s="61" t="s">
        <v>1110</v>
      </c>
      <c r="B270" s="92" t="s">
        <v>145</v>
      </c>
      <c r="C270" s="219" t="s">
        <v>991</v>
      </c>
      <c r="D270" s="217" t="s">
        <v>992</v>
      </c>
      <c r="E270" s="218" t="s">
        <v>162</v>
      </c>
      <c r="F270" s="200">
        <v>450</v>
      </c>
      <c r="G270" s="503"/>
      <c r="H270" s="246">
        <f t="shared" si="27"/>
        <v>0</v>
      </c>
      <c r="I270" s="94" t="e">
        <f>H270/$G$499</f>
        <v>#DIV/0!</v>
      </c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s="20" customFormat="1" ht="12.75" outlineLevel="1" x14ac:dyDescent="0.2">
      <c r="A271" s="61" t="s">
        <v>1111</v>
      </c>
      <c r="B271" s="92" t="s">
        <v>145</v>
      </c>
      <c r="C271" s="219" t="s">
        <v>993</v>
      </c>
      <c r="D271" s="217" t="s">
        <v>994</v>
      </c>
      <c r="E271" s="218" t="s">
        <v>162</v>
      </c>
      <c r="F271" s="200">
        <v>165</v>
      </c>
      <c r="G271" s="503"/>
      <c r="H271" s="246">
        <f t="shared" si="27"/>
        <v>0</v>
      </c>
      <c r="I271" s="94" t="e">
        <f>H271/$G$499</f>
        <v>#DIV/0!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s="20" customFormat="1" ht="25.5" outlineLevel="1" x14ac:dyDescent="0.2">
      <c r="A272" s="61" t="s">
        <v>1112</v>
      </c>
      <c r="B272" s="92" t="s">
        <v>145</v>
      </c>
      <c r="C272" s="219" t="s">
        <v>995</v>
      </c>
      <c r="D272" s="217" t="s">
        <v>996</v>
      </c>
      <c r="E272" s="218" t="s">
        <v>162</v>
      </c>
      <c r="F272" s="200">
        <v>120</v>
      </c>
      <c r="G272" s="503"/>
      <c r="H272" s="246">
        <f t="shared" si="27"/>
        <v>0</v>
      </c>
      <c r="I272" s="94" t="e">
        <f>H272/$G$499</f>
        <v>#DIV/0!</v>
      </c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s="20" customFormat="1" ht="25.5" outlineLevel="1" x14ac:dyDescent="0.2">
      <c r="A273" s="61" t="s">
        <v>1113</v>
      </c>
      <c r="B273" s="92" t="s">
        <v>145</v>
      </c>
      <c r="C273" s="219" t="s">
        <v>997</v>
      </c>
      <c r="D273" s="217" t="s">
        <v>998</v>
      </c>
      <c r="E273" s="218" t="s">
        <v>162</v>
      </c>
      <c r="F273" s="200">
        <v>495</v>
      </c>
      <c r="G273" s="503"/>
      <c r="H273" s="246">
        <f t="shared" si="27"/>
        <v>0</v>
      </c>
      <c r="I273" s="94" t="e">
        <f>H273/$G$499</f>
        <v>#DIV/0!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s="20" customFormat="1" ht="25.5" outlineLevel="1" x14ac:dyDescent="0.2">
      <c r="A274" s="61" t="s">
        <v>1114</v>
      </c>
      <c r="B274" s="92" t="s">
        <v>145</v>
      </c>
      <c r="C274" s="215" t="s">
        <v>999</v>
      </c>
      <c r="D274" s="217" t="s">
        <v>1000</v>
      </c>
      <c r="E274" s="218" t="s">
        <v>162</v>
      </c>
      <c r="F274" s="200">
        <v>540</v>
      </c>
      <c r="G274" s="503"/>
      <c r="H274" s="246">
        <f t="shared" si="27"/>
        <v>0</v>
      </c>
      <c r="I274" s="94" t="e">
        <f>H274/$G$499</f>
        <v>#DIV/0!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s="20" customFormat="1" ht="25.5" outlineLevel="1" x14ac:dyDescent="0.2">
      <c r="A275" s="61" t="s">
        <v>1115</v>
      </c>
      <c r="B275" s="215" t="s">
        <v>145</v>
      </c>
      <c r="C275" s="92" t="s">
        <v>1001</v>
      </c>
      <c r="D275" s="217" t="s">
        <v>1002</v>
      </c>
      <c r="E275" s="218" t="s">
        <v>162</v>
      </c>
      <c r="F275" s="200">
        <v>165</v>
      </c>
      <c r="G275" s="503"/>
      <c r="H275" s="246">
        <f t="shared" si="27"/>
        <v>0</v>
      </c>
      <c r="I275" s="94" t="e">
        <f>H275/$G$499</f>
        <v>#DIV/0!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s="20" customFormat="1" ht="12.75" outlineLevel="1" x14ac:dyDescent="0.2">
      <c r="A276" s="61" t="s">
        <v>1116</v>
      </c>
      <c r="B276" s="92" t="s">
        <v>145</v>
      </c>
      <c r="C276" s="219" t="s">
        <v>1003</v>
      </c>
      <c r="D276" s="217" t="s">
        <v>1004</v>
      </c>
      <c r="E276" s="218" t="s">
        <v>23</v>
      </c>
      <c r="F276" s="200">
        <v>36</v>
      </c>
      <c r="G276" s="503"/>
      <c r="H276" s="246">
        <f t="shared" si="27"/>
        <v>0</v>
      </c>
      <c r="I276" s="94" t="e">
        <f>H276/$G$499</f>
        <v>#DIV/0!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s="20" customFormat="1" ht="25.5" outlineLevel="1" x14ac:dyDescent="0.2">
      <c r="A277" s="61" t="s">
        <v>1117</v>
      </c>
      <c r="B277" s="215" t="s">
        <v>145</v>
      </c>
      <c r="C277" s="92" t="s">
        <v>1005</v>
      </c>
      <c r="D277" s="217" t="s">
        <v>1006</v>
      </c>
      <c r="E277" s="218" t="s">
        <v>23</v>
      </c>
      <c r="F277" s="200">
        <v>36</v>
      </c>
      <c r="G277" s="503"/>
      <c r="H277" s="246">
        <f t="shared" si="27"/>
        <v>0</v>
      </c>
      <c r="I277" s="94" t="e">
        <f>H277/$G$499</f>
        <v>#DIV/0!</v>
      </c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s="20" customFormat="1" ht="12.75" outlineLevel="1" x14ac:dyDescent="0.2">
      <c r="A278" s="61" t="s">
        <v>1118</v>
      </c>
      <c r="B278" s="104" t="s">
        <v>145</v>
      </c>
      <c r="C278" s="92" t="s">
        <v>867</v>
      </c>
      <c r="D278" s="217" t="s">
        <v>868</v>
      </c>
      <c r="E278" s="218" t="s">
        <v>162</v>
      </c>
      <c r="F278" s="200">
        <v>400</v>
      </c>
      <c r="G278" s="503"/>
      <c r="H278" s="246">
        <f t="shared" si="27"/>
        <v>0</v>
      </c>
      <c r="I278" s="94" t="e">
        <f>H278/$G$499</f>
        <v>#DIV/0!</v>
      </c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s="20" customFormat="1" ht="13.5" outlineLevel="1" thickBot="1" x14ac:dyDescent="0.25">
      <c r="A279" s="61" t="s">
        <v>1119</v>
      </c>
      <c r="B279" s="215" t="s">
        <v>145</v>
      </c>
      <c r="C279" s="92" t="s">
        <v>1007</v>
      </c>
      <c r="D279" s="224" t="s">
        <v>1008</v>
      </c>
      <c r="E279" s="225" t="s">
        <v>23</v>
      </c>
      <c r="F279" s="227">
        <v>44</v>
      </c>
      <c r="G279" s="521"/>
      <c r="H279" s="246">
        <f t="shared" si="27"/>
        <v>0</v>
      </c>
      <c r="I279" s="94" t="e">
        <f>H279/$G$499</f>
        <v>#DIV/0!</v>
      </c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s="20" customFormat="1" ht="15.75" outlineLevel="1" thickBot="1" x14ac:dyDescent="0.25">
      <c r="A280" s="254">
        <v>10</v>
      </c>
      <c r="B280" s="255"/>
      <c r="C280" s="80"/>
      <c r="D280" s="56" t="s">
        <v>444</v>
      </c>
      <c r="E280" s="253">
        <f>SUM(E281,E347,E355)</f>
        <v>0</v>
      </c>
      <c r="F280" s="253"/>
      <c r="G280" s="253"/>
      <c r="H280" s="253"/>
      <c r="I280" s="57" t="e">
        <f>E280/$G$499</f>
        <v>#DIV/0!</v>
      </c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s="20" customFormat="1" ht="12.75" outlineLevel="1" x14ac:dyDescent="0.2">
      <c r="A281" s="207" t="s">
        <v>95</v>
      </c>
      <c r="B281" s="208"/>
      <c r="C281" s="81"/>
      <c r="D281" s="82" t="s">
        <v>445</v>
      </c>
      <c r="E281" s="248">
        <f>SUM(H282:H346)</f>
        <v>0</v>
      </c>
      <c r="F281" s="249"/>
      <c r="G281" s="249"/>
      <c r="H281" s="208"/>
      <c r="I281" s="444" t="e">
        <f>E281/$G$499</f>
        <v>#DIV/0!</v>
      </c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 s="20" customFormat="1" ht="12.75" outlineLevel="1" x14ac:dyDescent="0.2">
      <c r="A282" s="61" t="s">
        <v>96</v>
      </c>
      <c r="B282" s="215" t="s">
        <v>146</v>
      </c>
      <c r="C282" s="92" t="s">
        <v>446</v>
      </c>
      <c r="D282" s="217" t="s">
        <v>447</v>
      </c>
      <c r="E282" s="218" t="s">
        <v>23</v>
      </c>
      <c r="F282" s="222">
        <v>3</v>
      </c>
      <c r="G282" s="520"/>
      <c r="H282" s="246">
        <f t="shared" si="27"/>
        <v>0</v>
      </c>
      <c r="I282" s="446" t="e">
        <f>H282/$G$499</f>
        <v>#DIV/0!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1:23" s="20" customFormat="1" ht="12.75" outlineLevel="1" x14ac:dyDescent="0.2">
      <c r="A283" s="61" t="s">
        <v>97</v>
      </c>
      <c r="B283" s="215" t="s">
        <v>146</v>
      </c>
      <c r="C283" s="92" t="s">
        <v>448</v>
      </c>
      <c r="D283" s="217" t="s">
        <v>449</v>
      </c>
      <c r="E283" s="218" t="s">
        <v>23</v>
      </c>
      <c r="F283" s="222">
        <v>3</v>
      </c>
      <c r="G283" s="520"/>
      <c r="H283" s="246">
        <f t="shared" si="27"/>
        <v>0</v>
      </c>
      <c r="I283" s="94" t="e">
        <f>H283/$G$499</f>
        <v>#DIV/0!</v>
      </c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23" s="20" customFormat="1" ht="25.5" outlineLevel="1" x14ac:dyDescent="0.2">
      <c r="A284" s="61" t="s">
        <v>1120</v>
      </c>
      <c r="B284" s="215" t="s">
        <v>146</v>
      </c>
      <c r="C284" s="92" t="s">
        <v>450</v>
      </c>
      <c r="D284" s="217" t="s">
        <v>451</v>
      </c>
      <c r="E284" s="218" t="s">
        <v>23</v>
      </c>
      <c r="F284" s="222">
        <v>1</v>
      </c>
      <c r="G284" s="520"/>
      <c r="H284" s="246">
        <f t="shared" si="27"/>
        <v>0</v>
      </c>
      <c r="I284" s="94" t="e">
        <f>H284/$G$499</f>
        <v>#DIV/0!</v>
      </c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s="20" customFormat="1" ht="25.5" outlineLevel="1" x14ac:dyDescent="0.2">
      <c r="A285" s="61" t="s">
        <v>1121</v>
      </c>
      <c r="B285" s="215" t="s">
        <v>148</v>
      </c>
      <c r="C285" s="92" t="s">
        <v>1009</v>
      </c>
      <c r="D285" s="217" t="s">
        <v>1010</v>
      </c>
      <c r="E285" s="218" t="s">
        <v>23</v>
      </c>
      <c r="F285" s="222">
        <v>2</v>
      </c>
      <c r="G285" s="520"/>
      <c r="H285" s="246">
        <f t="shared" si="27"/>
        <v>0</v>
      </c>
      <c r="I285" s="94" t="e">
        <f>H285/$G$499</f>
        <v>#DIV/0!</v>
      </c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s="20" customFormat="1" ht="12.75" outlineLevel="1" x14ac:dyDescent="0.2">
      <c r="A286" s="61" t="s">
        <v>1122</v>
      </c>
      <c r="B286" s="215" t="s">
        <v>145</v>
      </c>
      <c r="C286" s="92" t="s">
        <v>1011</v>
      </c>
      <c r="D286" s="217" t="s">
        <v>1012</v>
      </c>
      <c r="E286" s="218" t="s">
        <v>23</v>
      </c>
      <c r="F286" s="222">
        <v>35</v>
      </c>
      <c r="G286" s="520"/>
      <c r="H286" s="246">
        <f t="shared" si="27"/>
        <v>0</v>
      </c>
      <c r="I286" s="94" t="e">
        <f>H286/$G$499</f>
        <v>#DIV/0!</v>
      </c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s="20" customFormat="1" ht="12.75" outlineLevel="1" x14ac:dyDescent="0.2">
      <c r="A287" s="61" t="s">
        <v>1123</v>
      </c>
      <c r="B287" s="215" t="s">
        <v>145</v>
      </c>
      <c r="C287" s="92" t="s">
        <v>1013</v>
      </c>
      <c r="D287" s="217" t="s">
        <v>1014</v>
      </c>
      <c r="E287" s="218" t="s">
        <v>23</v>
      </c>
      <c r="F287" s="222">
        <v>6</v>
      </c>
      <c r="G287" s="520"/>
      <c r="H287" s="246">
        <f t="shared" si="27"/>
        <v>0</v>
      </c>
      <c r="I287" s="94" t="e">
        <f>H287/$G$499</f>
        <v>#DIV/0!</v>
      </c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s="20" customFormat="1" ht="12.75" outlineLevel="1" x14ac:dyDescent="0.2">
      <c r="A288" s="61" t="s">
        <v>1124</v>
      </c>
      <c r="B288" s="215" t="s">
        <v>146</v>
      </c>
      <c r="C288" s="92" t="s">
        <v>452</v>
      </c>
      <c r="D288" s="217" t="s">
        <v>453</v>
      </c>
      <c r="E288" s="218" t="s">
        <v>23</v>
      </c>
      <c r="F288" s="222">
        <v>1</v>
      </c>
      <c r="G288" s="520"/>
      <c r="H288" s="246">
        <f t="shared" si="27"/>
        <v>0</v>
      </c>
      <c r="I288" s="94" t="e">
        <f>H288/$G$499</f>
        <v>#DIV/0!</v>
      </c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s="20" customFormat="1" ht="12.75" outlineLevel="1" x14ac:dyDescent="0.2">
      <c r="A289" s="61" t="s">
        <v>1125</v>
      </c>
      <c r="B289" s="215" t="s">
        <v>145</v>
      </c>
      <c r="C289" s="92" t="s">
        <v>1015</v>
      </c>
      <c r="D289" s="217" t="s">
        <v>1016</v>
      </c>
      <c r="E289" s="218" t="s">
        <v>162</v>
      </c>
      <c r="F289" s="222">
        <v>227.15</v>
      </c>
      <c r="G289" s="520"/>
      <c r="H289" s="246">
        <f t="shared" si="27"/>
        <v>0</v>
      </c>
      <c r="I289" s="94" t="e">
        <f>H289/$G$499</f>
        <v>#DIV/0!</v>
      </c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s="20" customFormat="1" ht="12.75" outlineLevel="1" x14ac:dyDescent="0.2">
      <c r="A290" s="61" t="s">
        <v>1126</v>
      </c>
      <c r="B290" s="215" t="s">
        <v>145</v>
      </c>
      <c r="C290" s="92" t="s">
        <v>1017</v>
      </c>
      <c r="D290" s="217" t="s">
        <v>1018</v>
      </c>
      <c r="E290" s="218" t="s">
        <v>162</v>
      </c>
      <c r="F290" s="222">
        <v>944.85</v>
      </c>
      <c r="G290" s="520"/>
      <c r="H290" s="246">
        <f t="shared" si="27"/>
        <v>0</v>
      </c>
      <c r="I290" s="94" t="e">
        <f>H290/$G$499</f>
        <v>#DIV/0!</v>
      </c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s="20" customFormat="1" ht="12.75" outlineLevel="1" x14ac:dyDescent="0.2">
      <c r="A291" s="61" t="s">
        <v>1127</v>
      </c>
      <c r="B291" s="215" t="s">
        <v>145</v>
      </c>
      <c r="C291" s="92" t="s">
        <v>1019</v>
      </c>
      <c r="D291" s="217" t="s">
        <v>1020</v>
      </c>
      <c r="E291" s="218" t="s">
        <v>162</v>
      </c>
      <c r="F291" s="222">
        <v>519.15</v>
      </c>
      <c r="G291" s="520"/>
      <c r="H291" s="246">
        <f t="shared" si="27"/>
        <v>0</v>
      </c>
      <c r="I291" s="94" t="e">
        <f>H291/$G$499</f>
        <v>#DIV/0!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23" s="20" customFormat="1" ht="12.75" outlineLevel="1" x14ac:dyDescent="0.2">
      <c r="A292" s="61" t="s">
        <v>1128</v>
      </c>
      <c r="B292" s="215" t="s">
        <v>145</v>
      </c>
      <c r="C292" s="92" t="s">
        <v>1021</v>
      </c>
      <c r="D292" s="217" t="s">
        <v>1022</v>
      </c>
      <c r="E292" s="218" t="s">
        <v>162</v>
      </c>
      <c r="F292" s="222">
        <v>933.05</v>
      </c>
      <c r="G292" s="520"/>
      <c r="H292" s="246">
        <f t="shared" si="27"/>
        <v>0</v>
      </c>
      <c r="I292" s="94" t="e">
        <f>H292/$G$499</f>
        <v>#DIV/0!</v>
      </c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1:23" s="20" customFormat="1" ht="12.75" outlineLevel="1" x14ac:dyDescent="0.2">
      <c r="A293" s="61" t="s">
        <v>1129</v>
      </c>
      <c r="B293" s="215" t="s">
        <v>145</v>
      </c>
      <c r="C293" s="92" t="s">
        <v>1023</v>
      </c>
      <c r="D293" s="217" t="s">
        <v>1024</v>
      </c>
      <c r="E293" s="218" t="s">
        <v>162</v>
      </c>
      <c r="F293" s="222">
        <v>102</v>
      </c>
      <c r="G293" s="520"/>
      <c r="H293" s="246">
        <f t="shared" si="27"/>
        <v>0</v>
      </c>
      <c r="I293" s="94" t="e">
        <f>H293/$G$499</f>
        <v>#DIV/0!</v>
      </c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1:23" s="20" customFormat="1" ht="12.75" outlineLevel="1" x14ac:dyDescent="0.2">
      <c r="A294" s="61" t="s">
        <v>1130</v>
      </c>
      <c r="B294" s="215" t="s">
        <v>145</v>
      </c>
      <c r="C294" s="92" t="s">
        <v>1025</v>
      </c>
      <c r="D294" s="217" t="s">
        <v>1026</v>
      </c>
      <c r="E294" s="218" t="s">
        <v>162</v>
      </c>
      <c r="F294" s="222">
        <v>102</v>
      </c>
      <c r="G294" s="520"/>
      <c r="H294" s="246">
        <f t="shared" si="27"/>
        <v>0</v>
      </c>
      <c r="I294" s="94" t="e">
        <f>H294/$G$499</f>
        <v>#DIV/0!</v>
      </c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 s="20" customFormat="1" ht="12.75" outlineLevel="1" x14ac:dyDescent="0.2">
      <c r="A295" s="61" t="s">
        <v>1131</v>
      </c>
      <c r="B295" s="215" t="s">
        <v>145</v>
      </c>
      <c r="C295" s="92" t="s">
        <v>1027</v>
      </c>
      <c r="D295" s="217" t="s">
        <v>1028</v>
      </c>
      <c r="E295" s="218" t="s">
        <v>162</v>
      </c>
      <c r="F295" s="222">
        <v>65.5</v>
      </c>
      <c r="G295" s="520"/>
      <c r="H295" s="246">
        <f t="shared" si="27"/>
        <v>0</v>
      </c>
      <c r="I295" s="94" t="e">
        <f>H295/$G$499</f>
        <v>#DIV/0!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 s="20" customFormat="1" ht="12.75" outlineLevel="1" x14ac:dyDescent="0.2">
      <c r="A296" s="61" t="s">
        <v>1132</v>
      </c>
      <c r="B296" s="215" t="s">
        <v>145</v>
      </c>
      <c r="C296" s="92" t="s">
        <v>1029</v>
      </c>
      <c r="D296" s="217" t="s">
        <v>1030</v>
      </c>
      <c r="E296" s="218" t="s">
        <v>162</v>
      </c>
      <c r="F296" s="222">
        <v>125</v>
      </c>
      <c r="G296" s="520"/>
      <c r="H296" s="246">
        <f t="shared" si="27"/>
        <v>0</v>
      </c>
      <c r="I296" s="94" t="e">
        <f>H296/$G$499</f>
        <v>#DIV/0!</v>
      </c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s="20" customFormat="1" ht="12.75" outlineLevel="1" x14ac:dyDescent="0.2">
      <c r="A297" s="61" t="s">
        <v>1133</v>
      </c>
      <c r="B297" s="215" t="s">
        <v>145</v>
      </c>
      <c r="C297" s="92" t="s">
        <v>1031</v>
      </c>
      <c r="D297" s="217" t="s">
        <v>1032</v>
      </c>
      <c r="E297" s="218" t="s">
        <v>162</v>
      </c>
      <c r="F297" s="222">
        <v>4429</v>
      </c>
      <c r="G297" s="520"/>
      <c r="H297" s="246">
        <f t="shared" si="27"/>
        <v>0</v>
      </c>
      <c r="I297" s="94" t="e">
        <f>H297/$G$499</f>
        <v>#DIV/0!</v>
      </c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s="20" customFormat="1" ht="12.75" outlineLevel="1" x14ac:dyDescent="0.2">
      <c r="A298" s="61" t="s">
        <v>1134</v>
      </c>
      <c r="B298" s="215" t="s">
        <v>145</v>
      </c>
      <c r="C298" s="92" t="s">
        <v>1033</v>
      </c>
      <c r="D298" s="217" t="s">
        <v>1034</v>
      </c>
      <c r="E298" s="218" t="s">
        <v>162</v>
      </c>
      <c r="F298" s="222">
        <v>1203</v>
      </c>
      <c r="G298" s="520"/>
      <c r="H298" s="246">
        <f t="shared" si="27"/>
        <v>0</v>
      </c>
      <c r="I298" s="94" t="e">
        <f>H298/$G$499</f>
        <v>#DIV/0!</v>
      </c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s="20" customFormat="1" ht="12.75" outlineLevel="1" x14ac:dyDescent="0.2">
      <c r="A299" s="61" t="s">
        <v>1135</v>
      </c>
      <c r="B299" s="215" t="s">
        <v>145</v>
      </c>
      <c r="C299" s="92" t="s">
        <v>1035</v>
      </c>
      <c r="D299" s="217" t="s">
        <v>1036</v>
      </c>
      <c r="E299" s="218" t="s">
        <v>162</v>
      </c>
      <c r="F299" s="222">
        <v>4</v>
      </c>
      <c r="G299" s="520"/>
      <c r="H299" s="246">
        <f t="shared" si="27"/>
        <v>0</v>
      </c>
      <c r="I299" s="94" t="e">
        <f>H299/$G$499</f>
        <v>#DIV/0!</v>
      </c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s="20" customFormat="1" ht="12.75" outlineLevel="1" x14ac:dyDescent="0.2">
      <c r="A300" s="61" t="s">
        <v>1136</v>
      </c>
      <c r="B300" s="215" t="s">
        <v>145</v>
      </c>
      <c r="C300" s="92" t="s">
        <v>1037</v>
      </c>
      <c r="D300" s="217" t="s">
        <v>1038</v>
      </c>
      <c r="E300" s="218" t="s">
        <v>162</v>
      </c>
      <c r="F300" s="222">
        <v>184</v>
      </c>
      <c r="G300" s="520"/>
      <c r="H300" s="246">
        <f t="shared" si="27"/>
        <v>0</v>
      </c>
      <c r="I300" s="94" t="e">
        <f>H300/$G$499</f>
        <v>#DIV/0!</v>
      </c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s="20" customFormat="1" ht="12.75" outlineLevel="1" x14ac:dyDescent="0.2">
      <c r="A301" s="61" t="s">
        <v>1137</v>
      </c>
      <c r="B301" s="215" t="s">
        <v>145</v>
      </c>
      <c r="C301" s="92" t="s">
        <v>1039</v>
      </c>
      <c r="D301" s="217" t="s">
        <v>1040</v>
      </c>
      <c r="E301" s="218" t="s">
        <v>162</v>
      </c>
      <c r="F301" s="222">
        <v>228</v>
      </c>
      <c r="G301" s="520"/>
      <c r="H301" s="246">
        <f t="shared" si="27"/>
        <v>0</v>
      </c>
      <c r="I301" s="94" t="e">
        <f>H301/$G$499</f>
        <v>#DIV/0!</v>
      </c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s="20" customFormat="1" ht="12.75" outlineLevel="1" x14ac:dyDescent="0.2">
      <c r="A302" s="61" t="s">
        <v>1138</v>
      </c>
      <c r="B302" s="215" t="s">
        <v>145</v>
      </c>
      <c r="C302" s="92" t="s">
        <v>1041</v>
      </c>
      <c r="D302" s="217" t="s">
        <v>1042</v>
      </c>
      <c r="E302" s="218" t="s">
        <v>162</v>
      </c>
      <c r="F302" s="222">
        <v>92</v>
      </c>
      <c r="G302" s="520"/>
      <c r="H302" s="246">
        <f t="shared" si="27"/>
        <v>0</v>
      </c>
      <c r="I302" s="94" t="e">
        <f>H302/$G$499</f>
        <v>#DIV/0!</v>
      </c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s="20" customFormat="1" ht="12.75" outlineLevel="1" x14ac:dyDescent="0.2">
      <c r="A303" s="61" t="s">
        <v>1139</v>
      </c>
      <c r="B303" s="215" t="s">
        <v>145</v>
      </c>
      <c r="C303" s="92" t="s">
        <v>1043</v>
      </c>
      <c r="D303" s="217" t="s">
        <v>1044</v>
      </c>
      <c r="E303" s="218" t="s">
        <v>162</v>
      </c>
      <c r="F303" s="222">
        <v>89</v>
      </c>
      <c r="G303" s="520"/>
      <c r="H303" s="246">
        <f t="shared" si="27"/>
        <v>0</v>
      </c>
      <c r="I303" s="94" t="e">
        <f>H303/$G$499</f>
        <v>#DIV/0!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s="20" customFormat="1" ht="12.75" outlineLevel="1" x14ac:dyDescent="0.2">
      <c r="A304" s="61" t="s">
        <v>1140</v>
      </c>
      <c r="B304" s="215" t="s">
        <v>146</v>
      </c>
      <c r="C304" s="92" t="s">
        <v>454</v>
      </c>
      <c r="D304" s="217" t="s">
        <v>455</v>
      </c>
      <c r="E304" s="218" t="s">
        <v>162</v>
      </c>
      <c r="F304" s="222">
        <v>78</v>
      </c>
      <c r="G304" s="520"/>
      <c r="H304" s="246">
        <f t="shared" si="27"/>
        <v>0</v>
      </c>
      <c r="I304" s="94" t="e">
        <f>H304/$G$499</f>
        <v>#DIV/0!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s="20" customFormat="1" ht="12.75" outlineLevel="1" x14ac:dyDescent="0.2">
      <c r="A305" s="61" t="s">
        <v>1141</v>
      </c>
      <c r="B305" s="215" t="s">
        <v>146</v>
      </c>
      <c r="C305" s="92" t="s">
        <v>457</v>
      </c>
      <c r="D305" s="217" t="s">
        <v>458</v>
      </c>
      <c r="E305" s="218" t="s">
        <v>23</v>
      </c>
      <c r="F305" s="222">
        <v>1</v>
      </c>
      <c r="G305" s="520"/>
      <c r="H305" s="246">
        <f t="shared" si="27"/>
        <v>0</v>
      </c>
      <c r="I305" s="94" t="e">
        <f>H305/$G$499</f>
        <v>#DIV/0!</v>
      </c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s="20" customFormat="1" ht="12.75" outlineLevel="1" x14ac:dyDescent="0.2">
      <c r="A306" s="61" t="s">
        <v>1142</v>
      </c>
      <c r="B306" s="215" t="s">
        <v>145</v>
      </c>
      <c r="C306" s="92" t="s">
        <v>1045</v>
      </c>
      <c r="D306" s="217" t="s">
        <v>1046</v>
      </c>
      <c r="E306" s="218" t="s">
        <v>23</v>
      </c>
      <c r="F306" s="222">
        <v>67</v>
      </c>
      <c r="G306" s="520"/>
      <c r="H306" s="246">
        <f t="shared" si="27"/>
        <v>0</v>
      </c>
      <c r="I306" s="94" t="e">
        <f>H306/$G$499</f>
        <v>#DIV/0!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s="20" customFormat="1" ht="12.75" outlineLevel="1" x14ac:dyDescent="0.2">
      <c r="A307" s="61" t="s">
        <v>1143</v>
      </c>
      <c r="B307" s="215" t="s">
        <v>146</v>
      </c>
      <c r="C307" s="92" t="s">
        <v>459</v>
      </c>
      <c r="D307" s="217" t="s">
        <v>460</v>
      </c>
      <c r="E307" s="218" t="s">
        <v>23</v>
      </c>
      <c r="F307" s="222">
        <v>13</v>
      </c>
      <c r="G307" s="520"/>
      <c r="H307" s="246">
        <f t="shared" si="27"/>
        <v>0</v>
      </c>
      <c r="I307" s="94" t="e">
        <f>H307/$G$499</f>
        <v>#DIV/0!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s="20" customFormat="1" ht="12.75" outlineLevel="1" x14ac:dyDescent="0.2">
      <c r="A308" s="61" t="s">
        <v>1144</v>
      </c>
      <c r="B308" s="215" t="s">
        <v>146</v>
      </c>
      <c r="C308" s="92" t="s">
        <v>461</v>
      </c>
      <c r="D308" s="217" t="s">
        <v>462</v>
      </c>
      <c r="E308" s="218" t="s">
        <v>23</v>
      </c>
      <c r="F308" s="222">
        <v>3</v>
      </c>
      <c r="G308" s="520"/>
      <c r="H308" s="246">
        <f t="shared" si="27"/>
        <v>0</v>
      </c>
      <c r="I308" s="94" t="e">
        <f>H308/$G$499</f>
        <v>#DIV/0!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s="20" customFormat="1" ht="12.75" outlineLevel="1" x14ac:dyDescent="0.2">
      <c r="A309" s="61" t="s">
        <v>1145</v>
      </c>
      <c r="B309" s="215" t="s">
        <v>146</v>
      </c>
      <c r="C309" s="92" t="s">
        <v>463</v>
      </c>
      <c r="D309" s="217" t="s">
        <v>464</v>
      </c>
      <c r="E309" s="218" t="s">
        <v>23</v>
      </c>
      <c r="F309" s="222">
        <v>3</v>
      </c>
      <c r="G309" s="520"/>
      <c r="H309" s="246">
        <f t="shared" si="27"/>
        <v>0</v>
      </c>
      <c r="I309" s="94" t="e">
        <f>H309/$G$499</f>
        <v>#DIV/0!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s="20" customFormat="1" ht="12.75" outlineLevel="1" x14ac:dyDescent="0.2">
      <c r="A310" s="61" t="s">
        <v>1146</v>
      </c>
      <c r="B310" s="215" t="s">
        <v>146</v>
      </c>
      <c r="C310" s="92" t="s">
        <v>465</v>
      </c>
      <c r="D310" s="217" t="s">
        <v>466</v>
      </c>
      <c r="E310" s="218" t="s">
        <v>23</v>
      </c>
      <c r="F310" s="222">
        <v>3</v>
      </c>
      <c r="G310" s="520"/>
      <c r="H310" s="246">
        <f t="shared" si="27"/>
        <v>0</v>
      </c>
      <c r="I310" s="94" t="e">
        <f>H310/$G$499</f>
        <v>#DIV/0!</v>
      </c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s="20" customFormat="1" ht="12.75" outlineLevel="1" x14ac:dyDescent="0.2">
      <c r="A311" s="61" t="s">
        <v>1147</v>
      </c>
      <c r="B311" s="215" t="s">
        <v>146</v>
      </c>
      <c r="C311" s="92" t="s">
        <v>467</v>
      </c>
      <c r="D311" s="217" t="s">
        <v>468</v>
      </c>
      <c r="E311" s="218" t="s">
        <v>23</v>
      </c>
      <c r="F311" s="222">
        <v>16</v>
      </c>
      <c r="G311" s="520"/>
      <c r="H311" s="246">
        <f t="shared" si="27"/>
        <v>0</v>
      </c>
      <c r="I311" s="94" t="e">
        <f>H311/$G$499</f>
        <v>#DIV/0!</v>
      </c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s="20" customFormat="1" ht="12.75" outlineLevel="1" x14ac:dyDescent="0.2">
      <c r="A312" s="61" t="s">
        <v>1148</v>
      </c>
      <c r="B312" s="215" t="s">
        <v>145</v>
      </c>
      <c r="C312" s="92" t="s">
        <v>1047</v>
      </c>
      <c r="D312" s="217" t="s">
        <v>1048</v>
      </c>
      <c r="E312" s="218" t="s">
        <v>23</v>
      </c>
      <c r="F312" s="222">
        <v>8</v>
      </c>
      <c r="G312" s="520"/>
      <c r="H312" s="246">
        <f t="shared" si="27"/>
        <v>0</v>
      </c>
      <c r="I312" s="94" t="e">
        <f>H312/$G$499</f>
        <v>#DIV/0!</v>
      </c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s="20" customFormat="1" ht="12.75" outlineLevel="1" x14ac:dyDescent="0.2">
      <c r="A313" s="61" t="s">
        <v>1149</v>
      </c>
      <c r="B313" s="215" t="s">
        <v>146</v>
      </c>
      <c r="C313" s="92" t="s">
        <v>469</v>
      </c>
      <c r="D313" s="217" t="s">
        <v>470</v>
      </c>
      <c r="E313" s="218" t="s">
        <v>23</v>
      </c>
      <c r="F313" s="222">
        <v>3</v>
      </c>
      <c r="G313" s="520"/>
      <c r="H313" s="246">
        <f t="shared" si="27"/>
        <v>0</v>
      </c>
      <c r="I313" s="94" t="e">
        <f>H313/$G$499</f>
        <v>#DIV/0!</v>
      </c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s="20" customFormat="1" ht="12.75" outlineLevel="1" x14ac:dyDescent="0.2">
      <c r="A314" s="61" t="s">
        <v>1150</v>
      </c>
      <c r="B314" s="215" t="s">
        <v>146</v>
      </c>
      <c r="C314" s="92" t="s">
        <v>471</v>
      </c>
      <c r="D314" s="217" t="s">
        <v>472</v>
      </c>
      <c r="E314" s="218" t="s">
        <v>23</v>
      </c>
      <c r="F314" s="222">
        <v>6</v>
      </c>
      <c r="G314" s="520"/>
      <c r="H314" s="246">
        <f t="shared" si="27"/>
        <v>0</v>
      </c>
      <c r="I314" s="94" t="e">
        <f>H314/$G$499</f>
        <v>#DIV/0!</v>
      </c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s="20" customFormat="1" ht="12.75" outlineLevel="1" x14ac:dyDescent="0.2">
      <c r="A315" s="61" t="s">
        <v>1151</v>
      </c>
      <c r="B315" s="215" t="s">
        <v>145</v>
      </c>
      <c r="C315" s="92" t="s">
        <v>961</v>
      </c>
      <c r="D315" s="217" t="s">
        <v>962</v>
      </c>
      <c r="E315" s="218" t="s">
        <v>162</v>
      </c>
      <c r="F315" s="222">
        <v>34338.870000000003</v>
      </c>
      <c r="G315" s="520"/>
      <c r="H315" s="246">
        <f t="shared" si="27"/>
        <v>0</v>
      </c>
      <c r="I315" s="94" t="e">
        <f>H315/$G$499</f>
        <v>#DIV/0!</v>
      </c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s="20" customFormat="1" ht="12.75" outlineLevel="1" x14ac:dyDescent="0.2">
      <c r="A316" s="61" t="s">
        <v>1152</v>
      </c>
      <c r="B316" s="215" t="s">
        <v>146</v>
      </c>
      <c r="C316" s="92" t="s">
        <v>473</v>
      </c>
      <c r="D316" s="217" t="s">
        <v>474</v>
      </c>
      <c r="E316" s="218" t="s">
        <v>23</v>
      </c>
      <c r="F316" s="222">
        <v>24</v>
      </c>
      <c r="G316" s="520"/>
      <c r="H316" s="246">
        <f t="shared" si="27"/>
        <v>0</v>
      </c>
      <c r="I316" s="94" t="e">
        <f>H316/$G$499</f>
        <v>#DIV/0!</v>
      </c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s="20" customFormat="1" ht="12.75" outlineLevel="1" x14ac:dyDescent="0.2">
      <c r="A317" s="61" t="s">
        <v>1153</v>
      </c>
      <c r="B317" s="215" t="s">
        <v>146</v>
      </c>
      <c r="C317" s="92" t="s">
        <v>475</v>
      </c>
      <c r="D317" s="217" t="s">
        <v>476</v>
      </c>
      <c r="E317" s="218" t="s">
        <v>23</v>
      </c>
      <c r="F317" s="222">
        <v>3</v>
      </c>
      <c r="G317" s="520"/>
      <c r="H317" s="246">
        <f t="shared" si="27"/>
        <v>0</v>
      </c>
      <c r="I317" s="94" t="e">
        <f>H317/$G$499</f>
        <v>#DIV/0!</v>
      </c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s="20" customFormat="1" ht="12.75" outlineLevel="1" x14ac:dyDescent="0.2">
      <c r="A318" s="61" t="s">
        <v>1154</v>
      </c>
      <c r="B318" s="92" t="s">
        <v>146</v>
      </c>
      <c r="C318" s="215" t="s">
        <v>477</v>
      </c>
      <c r="D318" s="217" t="s">
        <v>478</v>
      </c>
      <c r="E318" s="218" t="s">
        <v>23</v>
      </c>
      <c r="F318" s="222">
        <v>88</v>
      </c>
      <c r="G318" s="520"/>
      <c r="H318" s="246">
        <f t="shared" si="27"/>
        <v>0</v>
      </c>
      <c r="I318" s="94" t="e">
        <f>H318/$G$499</f>
        <v>#DIV/0!</v>
      </c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s="20" customFormat="1" ht="12.75" outlineLevel="1" x14ac:dyDescent="0.2">
      <c r="A319" s="61" t="s">
        <v>1155</v>
      </c>
      <c r="B319" s="223" t="s">
        <v>146</v>
      </c>
      <c r="C319" s="220" t="s">
        <v>479</v>
      </c>
      <c r="D319" s="217" t="s">
        <v>480</v>
      </c>
      <c r="E319" s="218" t="s">
        <v>23</v>
      </c>
      <c r="F319" s="222">
        <v>474</v>
      </c>
      <c r="G319" s="520"/>
      <c r="H319" s="246">
        <f t="shared" si="27"/>
        <v>0</v>
      </c>
      <c r="I319" s="94" t="e">
        <f>H319/$G$499</f>
        <v>#DIV/0!</v>
      </c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s="20" customFormat="1" ht="12.75" outlineLevel="1" x14ac:dyDescent="0.2">
      <c r="A320" s="61" t="s">
        <v>1156</v>
      </c>
      <c r="B320" s="216" t="s">
        <v>145</v>
      </c>
      <c r="C320" s="215" t="s">
        <v>1049</v>
      </c>
      <c r="D320" s="224" t="s">
        <v>1050</v>
      </c>
      <c r="E320" s="218" t="s">
        <v>23</v>
      </c>
      <c r="F320" s="222">
        <v>27</v>
      </c>
      <c r="G320" s="520"/>
      <c r="H320" s="246">
        <f t="shared" si="27"/>
        <v>0</v>
      </c>
      <c r="I320" s="94" t="e">
        <f>H320/$G$499</f>
        <v>#DIV/0!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s="20" customFormat="1" ht="12.75" outlineLevel="1" x14ac:dyDescent="0.2">
      <c r="A321" s="61" t="s">
        <v>1157</v>
      </c>
      <c r="B321" s="216" t="s">
        <v>144</v>
      </c>
      <c r="C321" s="215">
        <v>98307</v>
      </c>
      <c r="D321" s="217" t="s">
        <v>1051</v>
      </c>
      <c r="E321" s="218" t="s">
        <v>23</v>
      </c>
      <c r="F321" s="222">
        <v>50</v>
      </c>
      <c r="G321" s="520"/>
      <c r="H321" s="246">
        <f t="shared" si="27"/>
        <v>0</v>
      </c>
      <c r="I321" s="94" t="e">
        <f>H321/$G$499</f>
        <v>#DIV/0!</v>
      </c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s="20" customFormat="1" ht="12.75" outlineLevel="1" x14ac:dyDescent="0.2">
      <c r="A322" s="420" t="s">
        <v>1158</v>
      </c>
      <c r="B322" s="419" t="s">
        <v>146</v>
      </c>
      <c r="C322" s="215" t="s">
        <v>481</v>
      </c>
      <c r="D322" s="217" t="s">
        <v>482</v>
      </c>
      <c r="E322" s="218" t="s">
        <v>23</v>
      </c>
      <c r="F322" s="222">
        <v>80</v>
      </c>
      <c r="G322" s="520"/>
      <c r="H322" s="246">
        <f t="shared" si="27"/>
        <v>0</v>
      </c>
      <c r="I322" s="94" t="e">
        <f>H322/$G$499</f>
        <v>#DIV/0!</v>
      </c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s="20" customFormat="1" ht="12.75" outlineLevel="1" x14ac:dyDescent="0.2">
      <c r="A323" s="422" t="s">
        <v>1159</v>
      </c>
      <c r="B323" s="421" t="s">
        <v>145</v>
      </c>
      <c r="C323" s="417" t="s">
        <v>1052</v>
      </c>
      <c r="D323" s="416" t="s">
        <v>1053</v>
      </c>
      <c r="E323" s="218" t="s">
        <v>23</v>
      </c>
      <c r="F323" s="222">
        <v>85</v>
      </c>
      <c r="G323" s="520"/>
      <c r="H323" s="246">
        <f t="shared" si="27"/>
        <v>0</v>
      </c>
      <c r="I323" s="94" t="e">
        <f>H323/$G$499</f>
        <v>#DIV/0!</v>
      </c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s="20" customFormat="1" ht="25.5" outlineLevel="1" x14ac:dyDescent="0.2">
      <c r="A324" s="422" t="s">
        <v>1160</v>
      </c>
      <c r="B324" s="419" t="s">
        <v>145</v>
      </c>
      <c r="C324" s="418" t="s">
        <v>1054</v>
      </c>
      <c r="D324" s="416" t="s">
        <v>1055</v>
      </c>
      <c r="E324" s="218" t="s">
        <v>23</v>
      </c>
      <c r="F324" s="222">
        <v>390</v>
      </c>
      <c r="G324" s="520"/>
      <c r="H324" s="246">
        <f t="shared" si="27"/>
        <v>0</v>
      </c>
      <c r="I324" s="94" t="e">
        <f>H324/$G$499</f>
        <v>#DIV/0!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s="20" customFormat="1" ht="12.75" outlineLevel="1" x14ac:dyDescent="0.2">
      <c r="A325" s="422" t="s">
        <v>1161</v>
      </c>
      <c r="B325" s="419" t="s">
        <v>145</v>
      </c>
      <c r="C325" s="215" t="s">
        <v>1056</v>
      </c>
      <c r="D325" s="217" t="s">
        <v>1057</v>
      </c>
      <c r="E325" s="218" t="s">
        <v>23</v>
      </c>
      <c r="F325" s="222">
        <v>780</v>
      </c>
      <c r="G325" s="520"/>
      <c r="H325" s="246">
        <f t="shared" si="27"/>
        <v>0</v>
      </c>
      <c r="I325" s="94" t="e">
        <f>H325/$G$499</f>
        <v>#DIV/0!</v>
      </c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s="20" customFormat="1" ht="25.5" outlineLevel="1" x14ac:dyDescent="0.2">
      <c r="A326" s="422" t="s">
        <v>1162</v>
      </c>
      <c r="B326" s="419" t="s">
        <v>145</v>
      </c>
      <c r="C326" s="417" t="s">
        <v>1058</v>
      </c>
      <c r="D326" s="416" t="s">
        <v>1059</v>
      </c>
      <c r="E326" s="218" t="s">
        <v>23</v>
      </c>
      <c r="F326" s="222">
        <v>10</v>
      </c>
      <c r="G326" s="520"/>
      <c r="H326" s="246">
        <f t="shared" si="27"/>
        <v>0</v>
      </c>
      <c r="I326" s="94" t="e">
        <f>H326/$G$499</f>
        <v>#DIV/0!</v>
      </c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s="20" customFormat="1" ht="25.5" outlineLevel="1" x14ac:dyDescent="0.2">
      <c r="A327" s="61" t="s">
        <v>1163</v>
      </c>
      <c r="B327" s="216" t="s">
        <v>144</v>
      </c>
      <c r="C327" s="215">
        <v>100903</v>
      </c>
      <c r="D327" s="217" t="s">
        <v>1060</v>
      </c>
      <c r="E327" s="218" t="s">
        <v>23</v>
      </c>
      <c r="F327" s="222">
        <v>20</v>
      </c>
      <c r="G327" s="520"/>
      <c r="H327" s="246">
        <f t="shared" si="27"/>
        <v>0</v>
      </c>
      <c r="I327" s="94" t="e">
        <f>H327/$G$499</f>
        <v>#DIV/0!</v>
      </c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s="20" customFormat="1" ht="12.75" outlineLevel="1" x14ac:dyDescent="0.2">
      <c r="A328" s="61" t="s">
        <v>1164</v>
      </c>
      <c r="B328" s="206" t="s">
        <v>146</v>
      </c>
      <c r="C328" s="104" t="s">
        <v>483</v>
      </c>
      <c r="D328" s="217" t="s">
        <v>484</v>
      </c>
      <c r="E328" s="218" t="s">
        <v>23</v>
      </c>
      <c r="F328" s="222">
        <v>17</v>
      </c>
      <c r="G328" s="520"/>
      <c r="H328" s="246">
        <f t="shared" si="27"/>
        <v>0</v>
      </c>
      <c r="I328" s="94" t="e">
        <f>H328/$G$499</f>
        <v>#DIV/0!</v>
      </c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s="20" customFormat="1" ht="12.75" outlineLevel="1" x14ac:dyDescent="0.2">
      <c r="A329" s="420" t="s">
        <v>1165</v>
      </c>
      <c r="B329" s="419" t="s">
        <v>146</v>
      </c>
      <c r="C329" s="417" t="s">
        <v>485</v>
      </c>
      <c r="D329" s="416" t="s">
        <v>486</v>
      </c>
      <c r="E329" s="218" t="s">
        <v>23</v>
      </c>
      <c r="F329" s="222">
        <v>29</v>
      </c>
      <c r="G329" s="520"/>
      <c r="H329" s="246">
        <f t="shared" si="27"/>
        <v>0</v>
      </c>
      <c r="I329" s="94" t="e">
        <f>H329/$G$499</f>
        <v>#DIV/0!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s="20" customFormat="1" ht="12.75" outlineLevel="1" x14ac:dyDescent="0.2">
      <c r="A330" s="61" t="s">
        <v>1166</v>
      </c>
      <c r="B330" s="216" t="s">
        <v>146</v>
      </c>
      <c r="C330" s="215" t="s">
        <v>487</v>
      </c>
      <c r="D330" s="217" t="s">
        <v>488</v>
      </c>
      <c r="E330" s="218" t="s">
        <v>23</v>
      </c>
      <c r="F330" s="222">
        <v>125</v>
      </c>
      <c r="G330" s="520"/>
      <c r="H330" s="246">
        <f t="shared" si="27"/>
        <v>0</v>
      </c>
      <c r="I330" s="94" t="e">
        <f>H330/$G$499</f>
        <v>#DIV/0!</v>
      </c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s="20" customFormat="1" ht="12.75" outlineLevel="1" x14ac:dyDescent="0.2">
      <c r="A331" s="61" t="s">
        <v>1167</v>
      </c>
      <c r="B331" s="216" t="s">
        <v>146</v>
      </c>
      <c r="C331" s="215" t="s">
        <v>489</v>
      </c>
      <c r="D331" s="217" t="s">
        <v>490</v>
      </c>
      <c r="E331" s="218" t="s">
        <v>23</v>
      </c>
      <c r="F331" s="222">
        <v>30</v>
      </c>
      <c r="G331" s="520"/>
      <c r="H331" s="246">
        <f t="shared" si="27"/>
        <v>0</v>
      </c>
      <c r="I331" s="94" t="e">
        <f>H331/$G$499</f>
        <v>#DIV/0!</v>
      </c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20" customFormat="1" ht="12.75" outlineLevel="1" x14ac:dyDescent="0.2">
      <c r="A332" s="61" t="s">
        <v>1168</v>
      </c>
      <c r="B332" s="216" t="s">
        <v>146</v>
      </c>
      <c r="C332" s="215" t="s">
        <v>491</v>
      </c>
      <c r="D332" s="217" t="s">
        <v>492</v>
      </c>
      <c r="E332" s="218" t="s">
        <v>23</v>
      </c>
      <c r="F332" s="222">
        <v>1</v>
      </c>
      <c r="G332" s="520"/>
      <c r="H332" s="246">
        <f t="shared" si="27"/>
        <v>0</v>
      </c>
      <c r="I332" s="94" t="e">
        <f>H332/$G$499</f>
        <v>#DIV/0!</v>
      </c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s="20" customFormat="1" ht="12.75" outlineLevel="1" x14ac:dyDescent="0.2">
      <c r="A333" s="61" t="s">
        <v>1169</v>
      </c>
      <c r="B333" s="216" t="s">
        <v>146</v>
      </c>
      <c r="C333" s="215" t="s">
        <v>493</v>
      </c>
      <c r="D333" s="217" t="s">
        <v>494</v>
      </c>
      <c r="E333" s="218" t="s">
        <v>23</v>
      </c>
      <c r="F333" s="222">
        <v>276</v>
      </c>
      <c r="G333" s="520"/>
      <c r="H333" s="246">
        <f t="shared" si="27"/>
        <v>0</v>
      </c>
      <c r="I333" s="94" t="e">
        <f>H333/$G$499</f>
        <v>#DIV/0!</v>
      </c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s="20" customFormat="1" ht="12.75" outlineLevel="1" x14ac:dyDescent="0.2">
      <c r="A334" s="61" t="s">
        <v>1170</v>
      </c>
      <c r="B334" s="216" t="s">
        <v>146</v>
      </c>
      <c r="C334" s="215" t="s">
        <v>94</v>
      </c>
      <c r="D334" s="217" t="s">
        <v>169</v>
      </c>
      <c r="E334" s="218" t="s">
        <v>23</v>
      </c>
      <c r="F334" s="222">
        <v>103</v>
      </c>
      <c r="G334" s="520"/>
      <c r="H334" s="246">
        <f t="shared" si="27"/>
        <v>0</v>
      </c>
      <c r="I334" s="94" t="e">
        <f>H334/$G$499</f>
        <v>#DIV/0!</v>
      </c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s="20" customFormat="1" ht="12.75" outlineLevel="1" x14ac:dyDescent="0.2">
      <c r="A335" s="61" t="s">
        <v>1171</v>
      </c>
      <c r="B335" s="216" t="s">
        <v>146</v>
      </c>
      <c r="C335" s="215" t="s">
        <v>495</v>
      </c>
      <c r="D335" s="217" t="s">
        <v>496</v>
      </c>
      <c r="E335" s="218" t="s">
        <v>23</v>
      </c>
      <c r="F335" s="222">
        <v>11</v>
      </c>
      <c r="G335" s="520"/>
      <c r="H335" s="246">
        <f t="shared" si="27"/>
        <v>0</v>
      </c>
      <c r="I335" s="94" t="e">
        <f>H335/$G$499</f>
        <v>#DIV/0!</v>
      </c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s="20" customFormat="1" ht="12.75" outlineLevel="1" x14ac:dyDescent="0.2">
      <c r="A336" s="61" t="s">
        <v>1172</v>
      </c>
      <c r="B336" s="216" t="s">
        <v>146</v>
      </c>
      <c r="C336" s="215" t="s">
        <v>497</v>
      </c>
      <c r="D336" s="217" t="s">
        <v>498</v>
      </c>
      <c r="E336" s="218" t="s">
        <v>23</v>
      </c>
      <c r="F336" s="222">
        <v>65</v>
      </c>
      <c r="G336" s="520"/>
      <c r="H336" s="246">
        <f t="shared" si="27"/>
        <v>0</v>
      </c>
      <c r="I336" s="94" t="e">
        <f>H336/$G$499</f>
        <v>#DIV/0!</v>
      </c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s="20" customFormat="1" ht="12.75" outlineLevel="1" x14ac:dyDescent="0.2">
      <c r="A337" s="61" t="s">
        <v>1173</v>
      </c>
      <c r="B337" s="206" t="s">
        <v>146</v>
      </c>
      <c r="C337" s="104" t="s">
        <v>499</v>
      </c>
      <c r="D337" s="217" t="s">
        <v>500</v>
      </c>
      <c r="E337" s="218" t="s">
        <v>23</v>
      </c>
      <c r="F337" s="222">
        <v>800</v>
      </c>
      <c r="G337" s="520"/>
      <c r="H337" s="246">
        <f t="shared" si="27"/>
        <v>0</v>
      </c>
      <c r="I337" s="94" t="e">
        <f>H337/$G$499</f>
        <v>#DIV/0!</v>
      </c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s="20" customFormat="1" ht="12.75" outlineLevel="1" x14ac:dyDescent="0.2">
      <c r="A338" s="61" t="s">
        <v>1174</v>
      </c>
      <c r="B338" s="215" t="s">
        <v>146</v>
      </c>
      <c r="C338" s="320" t="s">
        <v>501</v>
      </c>
      <c r="D338" s="217" t="s">
        <v>502</v>
      </c>
      <c r="E338" s="218" t="s">
        <v>23</v>
      </c>
      <c r="F338" s="222">
        <v>75</v>
      </c>
      <c r="G338" s="520"/>
      <c r="H338" s="246">
        <f t="shared" si="27"/>
        <v>0</v>
      </c>
      <c r="I338" s="94" t="e">
        <f>H338/$G$499</f>
        <v>#DIV/0!</v>
      </c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s="20" customFormat="1" ht="25.5" outlineLevel="1" x14ac:dyDescent="0.2">
      <c r="A339" s="61" t="s">
        <v>1175</v>
      </c>
      <c r="B339" s="215" t="s">
        <v>145</v>
      </c>
      <c r="C339" s="92" t="s">
        <v>1061</v>
      </c>
      <c r="D339" s="217" t="s">
        <v>1062</v>
      </c>
      <c r="E339" s="218" t="s">
        <v>140</v>
      </c>
      <c r="F339" s="222">
        <v>14</v>
      </c>
      <c r="G339" s="520"/>
      <c r="H339" s="246">
        <f t="shared" si="27"/>
        <v>0</v>
      </c>
      <c r="I339" s="94" t="e">
        <f>H339/$G$499</f>
        <v>#DIV/0!</v>
      </c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s="20" customFormat="1" ht="25.5" outlineLevel="1" x14ac:dyDescent="0.2">
      <c r="A340" s="61" t="s">
        <v>1176</v>
      </c>
      <c r="B340" s="220" t="s">
        <v>145</v>
      </c>
      <c r="C340" s="92" t="s">
        <v>1063</v>
      </c>
      <c r="D340" s="224" t="s">
        <v>1064</v>
      </c>
      <c r="E340" s="225" t="s">
        <v>23</v>
      </c>
      <c r="F340" s="226">
        <v>24</v>
      </c>
      <c r="G340" s="521"/>
      <c r="H340" s="246">
        <f t="shared" si="27"/>
        <v>0</v>
      </c>
      <c r="I340" s="94" t="e">
        <f>H340/$G$499</f>
        <v>#DIV/0!</v>
      </c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s="20" customFormat="1" ht="12.75" outlineLevel="1" x14ac:dyDescent="0.2">
      <c r="A341" s="61" t="s">
        <v>1177</v>
      </c>
      <c r="B341" s="247" t="s">
        <v>146</v>
      </c>
      <c r="C341" s="221" t="s">
        <v>1065</v>
      </c>
      <c r="D341" s="217" t="s">
        <v>1066</v>
      </c>
      <c r="E341" s="218" t="s">
        <v>23</v>
      </c>
      <c r="F341" s="222">
        <v>4</v>
      </c>
      <c r="G341" s="520"/>
      <c r="H341" s="246">
        <f t="shared" si="27"/>
        <v>0</v>
      </c>
      <c r="I341" s="94" t="e">
        <f>H341/$G$499</f>
        <v>#DIV/0!</v>
      </c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s="20" customFormat="1" ht="12.75" outlineLevel="1" x14ac:dyDescent="0.2">
      <c r="A342" s="61" t="s">
        <v>1178</v>
      </c>
      <c r="B342" s="215" t="s">
        <v>148</v>
      </c>
      <c r="C342" s="92">
        <v>91053</v>
      </c>
      <c r="D342" s="217" t="s">
        <v>1067</v>
      </c>
      <c r="E342" s="218" t="s">
        <v>23</v>
      </c>
      <c r="F342" s="222">
        <v>4</v>
      </c>
      <c r="G342" s="520"/>
      <c r="H342" s="246">
        <f t="shared" si="27"/>
        <v>0</v>
      </c>
      <c r="I342" s="94" t="e">
        <f>H342/$G$499</f>
        <v>#DIV/0!</v>
      </c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s="20" customFormat="1" ht="12.75" outlineLevel="1" x14ac:dyDescent="0.2">
      <c r="A343" s="61" t="s">
        <v>1179</v>
      </c>
      <c r="B343" s="215" t="s">
        <v>146</v>
      </c>
      <c r="C343" s="92" t="s">
        <v>1068</v>
      </c>
      <c r="D343" s="217" t="s">
        <v>1069</v>
      </c>
      <c r="E343" s="218" t="s">
        <v>23</v>
      </c>
      <c r="F343" s="222">
        <v>2</v>
      </c>
      <c r="G343" s="520"/>
      <c r="H343" s="246">
        <f t="shared" si="27"/>
        <v>0</v>
      </c>
      <c r="I343" s="94" t="e">
        <f>H343/$G$499</f>
        <v>#DIV/0!</v>
      </c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s="20" customFormat="1" ht="25.5" outlineLevel="1" x14ac:dyDescent="0.2">
      <c r="A344" s="61" t="s">
        <v>1180</v>
      </c>
      <c r="B344" s="215" t="s">
        <v>145</v>
      </c>
      <c r="C344" s="92" t="s">
        <v>1070</v>
      </c>
      <c r="D344" s="217" t="s">
        <v>1071</v>
      </c>
      <c r="E344" s="218" t="s">
        <v>162</v>
      </c>
      <c r="F344" s="222">
        <v>6</v>
      </c>
      <c r="G344" s="520"/>
      <c r="H344" s="246">
        <f t="shared" si="27"/>
        <v>0</v>
      </c>
      <c r="I344" s="94" t="e">
        <f>H344/$G$499</f>
        <v>#DIV/0!</v>
      </c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s="20" customFormat="1" ht="25.5" outlineLevel="1" x14ac:dyDescent="0.2">
      <c r="A345" s="61" t="s">
        <v>1181</v>
      </c>
      <c r="B345" s="215" t="s">
        <v>145</v>
      </c>
      <c r="C345" s="92" t="s">
        <v>1072</v>
      </c>
      <c r="D345" s="217" t="s">
        <v>1073</v>
      </c>
      <c r="E345" s="218" t="s">
        <v>162</v>
      </c>
      <c r="F345" s="222">
        <v>1374.85</v>
      </c>
      <c r="G345" s="520"/>
      <c r="H345" s="246">
        <f t="shared" si="27"/>
        <v>0</v>
      </c>
      <c r="I345" s="94" t="e">
        <f>H345/$G$499</f>
        <v>#DIV/0!</v>
      </c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s="20" customFormat="1" ht="25.5" outlineLevel="1" x14ac:dyDescent="0.2">
      <c r="A346" s="237" t="s">
        <v>1182</v>
      </c>
      <c r="B346" s="286" t="s">
        <v>145</v>
      </c>
      <c r="C346" s="239" t="s">
        <v>1074</v>
      </c>
      <c r="D346" s="217" t="s">
        <v>1075</v>
      </c>
      <c r="E346" s="218" t="s">
        <v>162</v>
      </c>
      <c r="F346" s="222">
        <v>571.20000000000005</v>
      </c>
      <c r="G346" s="520"/>
      <c r="H346" s="246">
        <f t="shared" si="27"/>
        <v>0</v>
      </c>
      <c r="I346" s="236" t="e">
        <f>H346/$G$499</f>
        <v>#DIV/0!</v>
      </c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s="20" customFormat="1" ht="12.75" outlineLevel="1" x14ac:dyDescent="0.2">
      <c r="A347" s="207" t="s">
        <v>1183</v>
      </c>
      <c r="B347" s="208"/>
      <c r="C347" s="58"/>
      <c r="D347" s="289" t="s">
        <v>506</v>
      </c>
      <c r="E347" s="251">
        <f>SUM(H348:H354)</f>
        <v>0</v>
      </c>
      <c r="F347" s="291"/>
      <c r="G347" s="250"/>
      <c r="H347" s="230"/>
      <c r="I347" s="339" t="e">
        <f>E347/$G$499</f>
        <v>#DIV/0!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s="20" customFormat="1" ht="12.75" outlineLevel="1" x14ac:dyDescent="0.2">
      <c r="A348" s="61" t="s">
        <v>1184</v>
      </c>
      <c r="B348" s="215" t="s">
        <v>146</v>
      </c>
      <c r="C348" s="92" t="s">
        <v>507</v>
      </c>
      <c r="D348" s="217" t="s">
        <v>508</v>
      </c>
      <c r="E348" s="218" t="s">
        <v>162</v>
      </c>
      <c r="F348" s="346">
        <v>1004</v>
      </c>
      <c r="G348" s="520"/>
      <c r="H348" s="246">
        <f t="shared" ref="H348:H354" si="28">ROUND(G348*F348,2)</f>
        <v>0</v>
      </c>
      <c r="I348" s="441" t="e">
        <f>H348/$G$499</f>
        <v>#DIV/0!</v>
      </c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s="20" customFormat="1" ht="12.75" outlineLevel="1" x14ac:dyDescent="0.2">
      <c r="A349" s="61" t="s">
        <v>1185</v>
      </c>
      <c r="B349" s="215" t="s">
        <v>146</v>
      </c>
      <c r="C349" s="92" t="s">
        <v>509</v>
      </c>
      <c r="D349" s="217" t="s">
        <v>510</v>
      </c>
      <c r="E349" s="218" t="s">
        <v>162</v>
      </c>
      <c r="F349" s="222">
        <v>1364</v>
      </c>
      <c r="G349" s="520"/>
      <c r="H349" s="246">
        <f t="shared" si="28"/>
        <v>0</v>
      </c>
      <c r="I349" s="94" t="e">
        <f>H349/$G$499</f>
        <v>#DIV/0!</v>
      </c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s="20" customFormat="1" ht="12.75" outlineLevel="1" x14ac:dyDescent="0.2">
      <c r="A350" s="61" t="s">
        <v>1186</v>
      </c>
      <c r="B350" s="215" t="s">
        <v>146</v>
      </c>
      <c r="C350" s="92" t="s">
        <v>511</v>
      </c>
      <c r="D350" s="217" t="s">
        <v>512</v>
      </c>
      <c r="E350" s="218" t="s">
        <v>23</v>
      </c>
      <c r="F350" s="222">
        <v>29</v>
      </c>
      <c r="G350" s="520"/>
      <c r="H350" s="246">
        <f t="shared" si="28"/>
        <v>0</v>
      </c>
      <c r="I350" s="94" t="e">
        <f>H350/$G$499</f>
        <v>#DIV/0!</v>
      </c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s="20" customFormat="1" ht="12.75" outlineLevel="1" x14ac:dyDescent="0.2">
      <c r="A351" s="61" t="s">
        <v>1187</v>
      </c>
      <c r="B351" s="215" t="s">
        <v>146</v>
      </c>
      <c r="C351" s="92" t="s">
        <v>513</v>
      </c>
      <c r="D351" s="217" t="s">
        <v>514</v>
      </c>
      <c r="E351" s="218" t="s">
        <v>23</v>
      </c>
      <c r="F351" s="222">
        <v>65</v>
      </c>
      <c r="G351" s="520"/>
      <c r="H351" s="246">
        <f t="shared" si="28"/>
        <v>0</v>
      </c>
      <c r="I351" s="94" t="e">
        <f>H351/$G$499</f>
        <v>#DIV/0!</v>
      </c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s="20" customFormat="1" ht="12.75" outlineLevel="1" x14ac:dyDescent="0.2">
      <c r="A352" s="61" t="s">
        <v>1188</v>
      </c>
      <c r="B352" s="215" t="s">
        <v>146</v>
      </c>
      <c r="C352" s="92" t="s">
        <v>515</v>
      </c>
      <c r="D352" s="217" t="s">
        <v>516</v>
      </c>
      <c r="E352" s="218" t="s">
        <v>23</v>
      </c>
      <c r="F352" s="222">
        <v>80</v>
      </c>
      <c r="G352" s="520"/>
      <c r="H352" s="246">
        <f t="shared" si="28"/>
        <v>0</v>
      </c>
      <c r="I352" s="94" t="e">
        <f>H352/$G$499</f>
        <v>#DIV/0!</v>
      </c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s="20" customFormat="1" ht="12.75" outlineLevel="1" x14ac:dyDescent="0.2">
      <c r="A353" s="61" t="s">
        <v>1189</v>
      </c>
      <c r="B353" s="215" t="s">
        <v>146</v>
      </c>
      <c r="C353" s="92" t="s">
        <v>517</v>
      </c>
      <c r="D353" s="217" t="s">
        <v>518</v>
      </c>
      <c r="E353" s="218" t="s">
        <v>23</v>
      </c>
      <c r="F353" s="222">
        <v>57</v>
      </c>
      <c r="G353" s="520"/>
      <c r="H353" s="246">
        <f t="shared" si="28"/>
        <v>0</v>
      </c>
      <c r="I353" s="94" t="e">
        <f>H353/$G$499</f>
        <v>#DIV/0!</v>
      </c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s="20" customFormat="1" ht="38.25" outlineLevel="1" x14ac:dyDescent="0.2">
      <c r="A354" s="103" t="s">
        <v>1190</v>
      </c>
      <c r="B354" s="286" t="s">
        <v>146</v>
      </c>
      <c r="C354" s="92" t="s">
        <v>227</v>
      </c>
      <c r="D354" s="217" t="s">
        <v>519</v>
      </c>
      <c r="E354" s="344" t="s">
        <v>23</v>
      </c>
      <c r="F354" s="222">
        <v>1</v>
      </c>
      <c r="G354" s="520"/>
      <c r="H354" s="246">
        <f t="shared" si="28"/>
        <v>0</v>
      </c>
      <c r="I354" s="236" t="e">
        <f>H354/$G$499</f>
        <v>#DIV/0!</v>
      </c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s="20" customFormat="1" ht="12.75" outlineLevel="1" x14ac:dyDescent="0.2">
      <c r="A355" s="231" t="s">
        <v>1233</v>
      </c>
      <c r="B355" s="208"/>
      <c r="C355" s="288"/>
      <c r="D355" s="289" t="s">
        <v>520</v>
      </c>
      <c r="E355" s="251">
        <f>SUM(H356:H407)</f>
        <v>0</v>
      </c>
      <c r="F355" s="291"/>
      <c r="G355" s="250"/>
      <c r="H355" s="230"/>
      <c r="I355" s="442" t="e">
        <f>E355/$G$499</f>
        <v>#DIV/0!</v>
      </c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s="20" customFormat="1" ht="25.5" outlineLevel="1" x14ac:dyDescent="0.2">
      <c r="A356" s="61" t="s">
        <v>1234</v>
      </c>
      <c r="B356" s="215" t="s">
        <v>147</v>
      </c>
      <c r="C356" s="92" t="s">
        <v>798</v>
      </c>
      <c r="D356" s="217" t="s">
        <v>799</v>
      </c>
      <c r="E356" s="218" t="s">
        <v>128</v>
      </c>
      <c r="F356" s="346">
        <v>9.2200000000000006</v>
      </c>
      <c r="G356" s="520"/>
      <c r="H356" s="246">
        <f t="shared" ref="H356:H407" si="29">ROUND(G356*F356,2)</f>
        <v>0</v>
      </c>
      <c r="I356" s="446" t="e">
        <f>H356/$G$499</f>
        <v>#DIV/0!</v>
      </c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s="20" customFormat="1" ht="12.75" outlineLevel="1" x14ac:dyDescent="0.2">
      <c r="A357" s="61" t="s">
        <v>1235</v>
      </c>
      <c r="B357" s="215" t="s">
        <v>148</v>
      </c>
      <c r="C357" s="92" t="s">
        <v>800</v>
      </c>
      <c r="D357" s="217" t="s">
        <v>801</v>
      </c>
      <c r="E357" s="218" t="s">
        <v>139</v>
      </c>
      <c r="F357" s="222">
        <v>30.74</v>
      </c>
      <c r="G357" s="520"/>
      <c r="H357" s="246">
        <f t="shared" si="29"/>
        <v>0</v>
      </c>
      <c r="I357" s="94" t="e">
        <f>H357/$G$499</f>
        <v>#DIV/0!</v>
      </c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s="20" customFormat="1" ht="12.75" outlineLevel="1" x14ac:dyDescent="0.2">
      <c r="A358" s="61" t="s">
        <v>1236</v>
      </c>
      <c r="B358" s="215" t="s">
        <v>146</v>
      </c>
      <c r="C358" s="92" t="s">
        <v>261</v>
      </c>
      <c r="D358" s="217" t="s">
        <v>262</v>
      </c>
      <c r="E358" s="218" t="s">
        <v>139</v>
      </c>
      <c r="F358" s="222">
        <v>6.66</v>
      </c>
      <c r="G358" s="520"/>
      <c r="H358" s="246">
        <f t="shared" si="29"/>
        <v>0</v>
      </c>
      <c r="I358" s="94" t="e">
        <f>H358/$G$499</f>
        <v>#DIV/0!</v>
      </c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s="20" customFormat="1" ht="12.75" outlineLevel="1" x14ac:dyDescent="0.2">
      <c r="A359" s="61" t="s">
        <v>1237</v>
      </c>
      <c r="B359" s="215" t="s">
        <v>145</v>
      </c>
      <c r="C359" s="92" t="s">
        <v>1192</v>
      </c>
      <c r="D359" s="217" t="s">
        <v>1193</v>
      </c>
      <c r="E359" s="218" t="s">
        <v>139</v>
      </c>
      <c r="F359" s="222">
        <v>30.74</v>
      </c>
      <c r="G359" s="520"/>
      <c r="H359" s="246">
        <f t="shared" si="29"/>
        <v>0</v>
      </c>
      <c r="I359" s="94" t="e">
        <f>H359/$G$499</f>
        <v>#DIV/0!</v>
      </c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s="20" customFormat="1" ht="12.75" outlineLevel="1" x14ac:dyDescent="0.2">
      <c r="A360" s="61" t="s">
        <v>1238</v>
      </c>
      <c r="B360" s="215" t="s">
        <v>145</v>
      </c>
      <c r="C360" s="92" t="s">
        <v>818</v>
      </c>
      <c r="D360" s="217" t="s">
        <v>819</v>
      </c>
      <c r="E360" s="218" t="s">
        <v>128</v>
      </c>
      <c r="F360" s="222">
        <v>1.54</v>
      </c>
      <c r="G360" s="520"/>
      <c r="H360" s="246">
        <f t="shared" si="29"/>
        <v>0</v>
      </c>
      <c r="I360" s="94" t="e">
        <f>H360/$G$499</f>
        <v>#DIV/0!</v>
      </c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s="20" customFormat="1" ht="12.75" outlineLevel="1" x14ac:dyDescent="0.2">
      <c r="A361" s="61" t="s">
        <v>1239</v>
      </c>
      <c r="B361" s="215" t="s">
        <v>146</v>
      </c>
      <c r="C361" s="92" t="s">
        <v>521</v>
      </c>
      <c r="D361" s="217" t="s">
        <v>522</v>
      </c>
      <c r="E361" s="218" t="s">
        <v>139</v>
      </c>
      <c r="F361" s="222">
        <v>61.48</v>
      </c>
      <c r="G361" s="520"/>
      <c r="H361" s="246">
        <f t="shared" si="29"/>
        <v>0</v>
      </c>
      <c r="I361" s="94" t="e">
        <f>H361/$G$499</f>
        <v>#DIV/0!</v>
      </c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s="20" customFormat="1" ht="12.75" outlineLevel="1" x14ac:dyDescent="0.2">
      <c r="A362" s="61" t="s">
        <v>1240</v>
      </c>
      <c r="B362" s="215" t="s">
        <v>146</v>
      </c>
      <c r="C362" s="92" t="s">
        <v>523</v>
      </c>
      <c r="D362" s="217" t="s">
        <v>524</v>
      </c>
      <c r="E362" s="218" t="s">
        <v>128</v>
      </c>
      <c r="F362" s="222">
        <v>9.2200000000000006</v>
      </c>
      <c r="G362" s="520"/>
      <c r="H362" s="246">
        <f t="shared" si="29"/>
        <v>0</v>
      </c>
      <c r="I362" s="94" t="e">
        <f>H362/$G$499</f>
        <v>#DIV/0!</v>
      </c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s="20" customFormat="1" ht="25.5" outlineLevel="1" x14ac:dyDescent="0.2">
      <c r="A363" s="61" t="s">
        <v>1241</v>
      </c>
      <c r="B363" s="215" t="s">
        <v>146</v>
      </c>
      <c r="C363" s="92" t="s">
        <v>525</v>
      </c>
      <c r="D363" s="217" t="s">
        <v>526</v>
      </c>
      <c r="E363" s="218" t="s">
        <v>139</v>
      </c>
      <c r="F363" s="222">
        <v>86.58</v>
      </c>
      <c r="G363" s="520"/>
      <c r="H363" s="246">
        <f t="shared" si="29"/>
        <v>0</v>
      </c>
      <c r="I363" s="94" t="e">
        <f>H363/$G$499</f>
        <v>#DIV/0!</v>
      </c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s="20" customFormat="1" ht="12.75" outlineLevel="1" x14ac:dyDescent="0.2">
      <c r="A364" s="61" t="s">
        <v>1242</v>
      </c>
      <c r="B364" s="215" t="s">
        <v>146</v>
      </c>
      <c r="C364" s="92" t="s">
        <v>58</v>
      </c>
      <c r="D364" s="217" t="s">
        <v>173</v>
      </c>
      <c r="E364" s="218" t="s">
        <v>23</v>
      </c>
      <c r="F364" s="222">
        <v>1</v>
      </c>
      <c r="G364" s="520"/>
      <c r="H364" s="246">
        <f t="shared" si="29"/>
        <v>0</v>
      </c>
      <c r="I364" s="94" t="e">
        <f>H364/$G$499</f>
        <v>#DIV/0!</v>
      </c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s="20" customFormat="1" ht="12.75" outlineLevel="1" x14ac:dyDescent="0.2">
      <c r="A365" s="61" t="s">
        <v>1243</v>
      </c>
      <c r="B365" s="215" t="s">
        <v>146</v>
      </c>
      <c r="C365" s="92" t="s">
        <v>527</v>
      </c>
      <c r="D365" s="217" t="s">
        <v>528</v>
      </c>
      <c r="E365" s="218" t="s">
        <v>139</v>
      </c>
      <c r="F365" s="222">
        <v>1</v>
      </c>
      <c r="G365" s="520"/>
      <c r="H365" s="246">
        <f t="shared" si="29"/>
        <v>0</v>
      </c>
      <c r="I365" s="94" t="e">
        <f>H365/$G$499</f>
        <v>#DIV/0!</v>
      </c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s="20" customFormat="1" ht="12.75" outlineLevel="1" x14ac:dyDescent="0.2">
      <c r="A366" s="61" t="s">
        <v>1244</v>
      </c>
      <c r="B366" s="215" t="s">
        <v>146</v>
      </c>
      <c r="C366" s="92" t="s">
        <v>529</v>
      </c>
      <c r="D366" s="217" t="s">
        <v>530</v>
      </c>
      <c r="E366" s="218" t="s">
        <v>139</v>
      </c>
      <c r="F366" s="222">
        <v>9.43</v>
      </c>
      <c r="G366" s="520"/>
      <c r="H366" s="246">
        <f t="shared" si="29"/>
        <v>0</v>
      </c>
      <c r="I366" s="94" t="e">
        <f>H366/$G$499</f>
        <v>#DIV/0!</v>
      </c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s="20" customFormat="1" ht="12.75" outlineLevel="1" x14ac:dyDescent="0.2">
      <c r="A367" s="61" t="s">
        <v>1245</v>
      </c>
      <c r="B367" s="215" t="s">
        <v>146</v>
      </c>
      <c r="C367" s="92" t="s">
        <v>333</v>
      </c>
      <c r="D367" s="217" t="s">
        <v>334</v>
      </c>
      <c r="E367" s="218" t="s">
        <v>139</v>
      </c>
      <c r="F367" s="222">
        <v>1</v>
      </c>
      <c r="G367" s="520"/>
      <c r="H367" s="246">
        <f t="shared" si="29"/>
        <v>0</v>
      </c>
      <c r="I367" s="94" t="e">
        <f>H367/$G$499</f>
        <v>#DIV/0!</v>
      </c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s="20" customFormat="1" ht="25.5" outlineLevel="1" x14ac:dyDescent="0.2">
      <c r="A368" s="61" t="s">
        <v>1246</v>
      </c>
      <c r="B368" s="215" t="s">
        <v>146</v>
      </c>
      <c r="C368" s="92" t="s">
        <v>331</v>
      </c>
      <c r="D368" s="217" t="s">
        <v>332</v>
      </c>
      <c r="E368" s="218" t="s">
        <v>139</v>
      </c>
      <c r="F368" s="222">
        <v>1</v>
      </c>
      <c r="G368" s="520"/>
      <c r="H368" s="246">
        <f t="shared" si="29"/>
        <v>0</v>
      </c>
      <c r="I368" s="94" t="e">
        <f>H368/$G$499</f>
        <v>#DIV/0!</v>
      </c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s="20" customFormat="1" ht="12.75" outlineLevel="1" x14ac:dyDescent="0.2">
      <c r="A369" s="61" t="s">
        <v>1247</v>
      </c>
      <c r="B369" s="215" t="s">
        <v>146</v>
      </c>
      <c r="C369" s="92" t="s">
        <v>531</v>
      </c>
      <c r="D369" s="217" t="s">
        <v>532</v>
      </c>
      <c r="E369" s="218" t="s">
        <v>139</v>
      </c>
      <c r="F369" s="222">
        <v>4.46</v>
      </c>
      <c r="G369" s="520"/>
      <c r="H369" s="246">
        <f t="shared" si="29"/>
        <v>0</v>
      </c>
      <c r="I369" s="94" t="e">
        <f>H369/$G$499</f>
        <v>#DIV/0!</v>
      </c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s="20" customFormat="1" ht="12.75" outlineLevel="1" x14ac:dyDescent="0.2">
      <c r="A370" s="61" t="s">
        <v>1248</v>
      </c>
      <c r="B370" s="215" t="s">
        <v>146</v>
      </c>
      <c r="C370" s="92" t="s">
        <v>533</v>
      </c>
      <c r="D370" s="217" t="s">
        <v>534</v>
      </c>
      <c r="E370" s="218" t="s">
        <v>139</v>
      </c>
      <c r="F370" s="222">
        <v>2.52</v>
      </c>
      <c r="G370" s="520"/>
      <c r="H370" s="246">
        <f t="shared" si="29"/>
        <v>0</v>
      </c>
      <c r="I370" s="94" t="e">
        <f>H370/$G$499</f>
        <v>#DIV/0!</v>
      </c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s="20" customFormat="1" ht="12.75" outlineLevel="1" x14ac:dyDescent="0.2">
      <c r="A371" s="61" t="s">
        <v>1249</v>
      </c>
      <c r="B371" s="215" t="s">
        <v>146</v>
      </c>
      <c r="C371" s="92" t="s">
        <v>535</v>
      </c>
      <c r="D371" s="217" t="s">
        <v>536</v>
      </c>
      <c r="E371" s="218" t="s">
        <v>139</v>
      </c>
      <c r="F371" s="222">
        <v>15.58</v>
      </c>
      <c r="G371" s="520"/>
      <c r="H371" s="246">
        <f t="shared" si="29"/>
        <v>0</v>
      </c>
      <c r="I371" s="94" t="e">
        <f>H371/$G$499</f>
        <v>#DIV/0!</v>
      </c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s="20" customFormat="1" ht="12.75" outlineLevel="1" x14ac:dyDescent="0.2">
      <c r="A372" s="61" t="s">
        <v>1250</v>
      </c>
      <c r="B372" s="215" t="s">
        <v>146</v>
      </c>
      <c r="C372" s="92" t="s">
        <v>265</v>
      </c>
      <c r="D372" s="217" t="s">
        <v>266</v>
      </c>
      <c r="E372" s="218" t="s">
        <v>139</v>
      </c>
      <c r="F372" s="222">
        <v>17.95</v>
      </c>
      <c r="G372" s="520"/>
      <c r="H372" s="246">
        <f t="shared" si="29"/>
        <v>0</v>
      </c>
      <c r="I372" s="94" t="e">
        <f>H372/$G$499</f>
        <v>#DIV/0!</v>
      </c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 s="20" customFormat="1" ht="12.75" outlineLevel="1" x14ac:dyDescent="0.2">
      <c r="A373" s="61" t="s">
        <v>1251</v>
      </c>
      <c r="B373" s="215" t="s">
        <v>146</v>
      </c>
      <c r="C373" s="92" t="s">
        <v>355</v>
      </c>
      <c r="D373" s="217" t="s">
        <v>356</v>
      </c>
      <c r="E373" s="218" t="s">
        <v>139</v>
      </c>
      <c r="F373" s="222">
        <v>17.95</v>
      </c>
      <c r="G373" s="520"/>
      <c r="H373" s="246">
        <f t="shared" si="29"/>
        <v>0</v>
      </c>
      <c r="I373" s="94" t="e">
        <f>H373/$G$499</f>
        <v>#DIV/0!</v>
      </c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 s="20" customFormat="1" ht="38.25" outlineLevel="1" x14ac:dyDescent="0.2">
      <c r="A374" s="61" t="s">
        <v>1252</v>
      </c>
      <c r="B374" s="215" t="s">
        <v>146</v>
      </c>
      <c r="C374" s="92" t="s">
        <v>357</v>
      </c>
      <c r="D374" s="217" t="s">
        <v>358</v>
      </c>
      <c r="E374" s="218" t="s">
        <v>139</v>
      </c>
      <c r="F374" s="222">
        <v>17.95</v>
      </c>
      <c r="G374" s="520"/>
      <c r="H374" s="246">
        <f t="shared" si="29"/>
        <v>0</v>
      </c>
      <c r="I374" s="94" t="e">
        <f>H374/$G$499</f>
        <v>#DIV/0!</v>
      </c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 s="20" customFormat="1" ht="12.75" outlineLevel="1" x14ac:dyDescent="0.2">
      <c r="A375" s="61" t="s">
        <v>1253</v>
      </c>
      <c r="B375" s="215" t="s">
        <v>146</v>
      </c>
      <c r="C375" s="92" t="s">
        <v>537</v>
      </c>
      <c r="D375" s="217" t="s">
        <v>538</v>
      </c>
      <c r="E375" s="218" t="s">
        <v>139</v>
      </c>
      <c r="F375" s="222">
        <v>62.24</v>
      </c>
      <c r="G375" s="520"/>
      <c r="H375" s="246">
        <f t="shared" si="29"/>
        <v>0</v>
      </c>
      <c r="I375" s="94" t="e">
        <f>H375/$G$499</f>
        <v>#DIV/0!</v>
      </c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 s="20" customFormat="1" ht="12.75" outlineLevel="1" x14ac:dyDescent="0.2">
      <c r="A376" s="61" t="s">
        <v>1254</v>
      </c>
      <c r="B376" s="215" t="s">
        <v>146</v>
      </c>
      <c r="C376" s="92" t="s">
        <v>539</v>
      </c>
      <c r="D376" s="217" t="s">
        <v>538</v>
      </c>
      <c r="E376" s="218" t="s">
        <v>139</v>
      </c>
      <c r="F376" s="222">
        <v>51.12</v>
      </c>
      <c r="G376" s="520"/>
      <c r="H376" s="246">
        <f t="shared" si="29"/>
        <v>0</v>
      </c>
      <c r="I376" s="94" t="e">
        <f>H376/$G$499</f>
        <v>#DIV/0!</v>
      </c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 s="20" customFormat="1" ht="12.75" outlineLevel="1" x14ac:dyDescent="0.2">
      <c r="A377" s="61" t="s">
        <v>1255</v>
      </c>
      <c r="B377" s="215" t="s">
        <v>146</v>
      </c>
      <c r="C377" s="92" t="s">
        <v>540</v>
      </c>
      <c r="D377" s="217" t="s">
        <v>541</v>
      </c>
      <c r="E377" s="218" t="s">
        <v>23</v>
      </c>
      <c r="F377" s="222">
        <v>1</v>
      </c>
      <c r="G377" s="520"/>
      <c r="H377" s="246">
        <f t="shared" si="29"/>
        <v>0</v>
      </c>
      <c r="I377" s="94" t="e">
        <f>H377/$G$499</f>
        <v>#DIV/0!</v>
      </c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 s="20" customFormat="1" ht="12.75" outlineLevel="1" x14ac:dyDescent="0.2">
      <c r="A378" s="61" t="s">
        <v>1256</v>
      </c>
      <c r="B378" s="215" t="s">
        <v>146</v>
      </c>
      <c r="C378" s="92" t="s">
        <v>542</v>
      </c>
      <c r="D378" s="217" t="s">
        <v>543</v>
      </c>
      <c r="E378" s="218" t="s">
        <v>23</v>
      </c>
      <c r="F378" s="222">
        <v>6</v>
      </c>
      <c r="G378" s="520"/>
      <c r="H378" s="246">
        <f t="shared" si="29"/>
        <v>0</v>
      </c>
      <c r="I378" s="94" t="e">
        <f>H378/$G$499</f>
        <v>#DIV/0!</v>
      </c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 s="20" customFormat="1" ht="12.75" outlineLevel="1" x14ac:dyDescent="0.2">
      <c r="A379" s="61" t="s">
        <v>1257</v>
      </c>
      <c r="B379" s="215" t="s">
        <v>146</v>
      </c>
      <c r="C379" s="92" t="s">
        <v>544</v>
      </c>
      <c r="D379" s="217" t="s">
        <v>545</v>
      </c>
      <c r="E379" s="218" t="s">
        <v>23</v>
      </c>
      <c r="F379" s="222">
        <v>3</v>
      </c>
      <c r="G379" s="520"/>
      <c r="H379" s="246">
        <f t="shared" si="29"/>
        <v>0</v>
      </c>
      <c r="I379" s="94" t="e">
        <f>H379/$G$499</f>
        <v>#DIV/0!</v>
      </c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 s="20" customFormat="1" ht="12.75" outlineLevel="1" x14ac:dyDescent="0.2">
      <c r="A380" s="61" t="s">
        <v>1258</v>
      </c>
      <c r="B380" s="215" t="s">
        <v>146</v>
      </c>
      <c r="C380" s="92" t="s">
        <v>546</v>
      </c>
      <c r="D380" s="217" t="s">
        <v>547</v>
      </c>
      <c r="E380" s="218" t="s">
        <v>23</v>
      </c>
      <c r="F380" s="222">
        <v>3</v>
      </c>
      <c r="G380" s="520"/>
      <c r="H380" s="246">
        <f t="shared" si="29"/>
        <v>0</v>
      </c>
      <c r="I380" s="94" t="e">
        <f>H380/$G$499</f>
        <v>#DIV/0!</v>
      </c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 s="20" customFormat="1" ht="12.75" outlineLevel="1" x14ac:dyDescent="0.2">
      <c r="A381" s="61" t="s">
        <v>1259</v>
      </c>
      <c r="B381" s="215" t="s">
        <v>146</v>
      </c>
      <c r="C381" s="92" t="s">
        <v>548</v>
      </c>
      <c r="D381" s="217" t="s">
        <v>549</v>
      </c>
      <c r="E381" s="218" t="s">
        <v>23</v>
      </c>
      <c r="F381" s="222">
        <v>3</v>
      </c>
      <c r="G381" s="520"/>
      <c r="H381" s="246">
        <f t="shared" si="29"/>
        <v>0</v>
      </c>
      <c r="I381" s="94" t="e">
        <f>H381/$G$499</f>
        <v>#DIV/0!</v>
      </c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 s="20" customFormat="1" ht="12.75" outlineLevel="1" x14ac:dyDescent="0.2">
      <c r="A382" s="61" t="s">
        <v>1260</v>
      </c>
      <c r="B382" s="215" t="s">
        <v>146</v>
      </c>
      <c r="C382" s="92" t="s">
        <v>550</v>
      </c>
      <c r="D382" s="217" t="s">
        <v>551</v>
      </c>
      <c r="E382" s="218" t="s">
        <v>23</v>
      </c>
      <c r="F382" s="222">
        <v>3</v>
      </c>
      <c r="G382" s="520"/>
      <c r="H382" s="246">
        <f t="shared" si="29"/>
        <v>0</v>
      </c>
      <c r="I382" s="94" t="e">
        <f>H382/$G$499</f>
        <v>#DIV/0!</v>
      </c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 s="20" customFormat="1" ht="25.5" outlineLevel="1" x14ac:dyDescent="0.2">
      <c r="A383" s="61" t="s">
        <v>1261</v>
      </c>
      <c r="B383" s="215" t="s">
        <v>146</v>
      </c>
      <c r="C383" s="92" t="s">
        <v>552</v>
      </c>
      <c r="D383" s="217" t="s">
        <v>553</v>
      </c>
      <c r="E383" s="218" t="s">
        <v>23</v>
      </c>
      <c r="F383" s="222">
        <v>3</v>
      </c>
      <c r="G383" s="520"/>
      <c r="H383" s="246">
        <f t="shared" si="29"/>
        <v>0</v>
      </c>
      <c r="I383" s="94" t="e">
        <f>H383/$G$499</f>
        <v>#DIV/0!</v>
      </c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 s="20" customFormat="1" ht="12.75" outlineLevel="1" x14ac:dyDescent="0.2">
      <c r="A384" s="61" t="s">
        <v>1262</v>
      </c>
      <c r="B384" s="215" t="s">
        <v>146</v>
      </c>
      <c r="C384" s="92" t="s">
        <v>554</v>
      </c>
      <c r="D384" s="217" t="s">
        <v>555</v>
      </c>
      <c r="E384" s="218" t="s">
        <v>162</v>
      </c>
      <c r="F384" s="222">
        <v>68.459999999999994</v>
      </c>
      <c r="G384" s="520"/>
      <c r="H384" s="246">
        <f t="shared" si="29"/>
        <v>0</v>
      </c>
      <c r="I384" s="94" t="e">
        <f>H384/$G$499</f>
        <v>#DIV/0!</v>
      </c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s="20" customFormat="1" ht="12.75" outlineLevel="1" x14ac:dyDescent="0.2">
      <c r="A385" s="61" t="s">
        <v>1263</v>
      </c>
      <c r="B385" s="215" t="s">
        <v>146</v>
      </c>
      <c r="C385" s="92" t="s">
        <v>556</v>
      </c>
      <c r="D385" s="217" t="s">
        <v>557</v>
      </c>
      <c r="E385" s="218" t="s">
        <v>162</v>
      </c>
      <c r="F385" s="222">
        <v>22.82</v>
      </c>
      <c r="G385" s="520"/>
      <c r="H385" s="246">
        <f t="shared" si="29"/>
        <v>0</v>
      </c>
      <c r="I385" s="94" t="e">
        <f>H385/$G$499</f>
        <v>#DIV/0!</v>
      </c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 s="20" customFormat="1" ht="12.75" outlineLevel="1" x14ac:dyDescent="0.2">
      <c r="A386" s="61" t="s">
        <v>1264</v>
      </c>
      <c r="B386" s="215" t="s">
        <v>146</v>
      </c>
      <c r="C386" s="92" t="s">
        <v>558</v>
      </c>
      <c r="D386" s="217" t="s">
        <v>559</v>
      </c>
      <c r="E386" s="218" t="s">
        <v>23</v>
      </c>
      <c r="F386" s="222">
        <v>4</v>
      </c>
      <c r="G386" s="520"/>
      <c r="H386" s="246">
        <f t="shared" si="29"/>
        <v>0</v>
      </c>
      <c r="I386" s="94" t="e">
        <f>H386/$G$499</f>
        <v>#DIV/0!</v>
      </c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 s="20" customFormat="1" ht="12.75" outlineLevel="1" x14ac:dyDescent="0.2">
      <c r="A387" s="61" t="s">
        <v>1265</v>
      </c>
      <c r="B387" s="215" t="s">
        <v>146</v>
      </c>
      <c r="C387" s="92" t="s">
        <v>560</v>
      </c>
      <c r="D387" s="217" t="s">
        <v>561</v>
      </c>
      <c r="E387" s="218" t="s">
        <v>23</v>
      </c>
      <c r="F387" s="222">
        <v>15</v>
      </c>
      <c r="G387" s="520"/>
      <c r="H387" s="246">
        <f t="shared" si="29"/>
        <v>0</v>
      </c>
      <c r="I387" s="94" t="e">
        <f>H387/$G$499</f>
        <v>#DIV/0!</v>
      </c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 s="20" customFormat="1" ht="12.75" outlineLevel="1" x14ac:dyDescent="0.2">
      <c r="A388" s="61" t="s">
        <v>1266</v>
      </c>
      <c r="B388" s="215" t="s">
        <v>146</v>
      </c>
      <c r="C388" s="92" t="s">
        <v>562</v>
      </c>
      <c r="D388" s="217" t="s">
        <v>563</v>
      </c>
      <c r="E388" s="218" t="s">
        <v>23</v>
      </c>
      <c r="F388" s="222">
        <v>3</v>
      </c>
      <c r="G388" s="520"/>
      <c r="H388" s="246">
        <f t="shared" si="29"/>
        <v>0</v>
      </c>
      <c r="I388" s="94" t="e">
        <f>H388/$G$499</f>
        <v>#DIV/0!</v>
      </c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 s="20" customFormat="1" ht="12.75" outlineLevel="1" x14ac:dyDescent="0.2">
      <c r="A389" s="61" t="s">
        <v>1267</v>
      </c>
      <c r="B389" s="215" t="s">
        <v>146</v>
      </c>
      <c r="C389" s="92" t="s">
        <v>564</v>
      </c>
      <c r="D389" s="217" t="s">
        <v>565</v>
      </c>
      <c r="E389" s="218" t="s">
        <v>23</v>
      </c>
      <c r="F389" s="222">
        <v>1</v>
      </c>
      <c r="G389" s="520"/>
      <c r="H389" s="246">
        <f t="shared" si="29"/>
        <v>0</v>
      </c>
      <c r="I389" s="94" t="e">
        <f>H389/$G$499</f>
        <v>#DIV/0!</v>
      </c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 s="20" customFormat="1" ht="12.75" outlineLevel="1" x14ac:dyDescent="0.2">
      <c r="A390" s="61" t="s">
        <v>1268</v>
      </c>
      <c r="B390" s="215" t="s">
        <v>146</v>
      </c>
      <c r="C390" s="92" t="s">
        <v>566</v>
      </c>
      <c r="D390" s="217" t="s">
        <v>567</v>
      </c>
      <c r="E390" s="218" t="s">
        <v>176</v>
      </c>
      <c r="F390" s="222">
        <v>1</v>
      </c>
      <c r="G390" s="520"/>
      <c r="H390" s="246">
        <f t="shared" si="29"/>
        <v>0</v>
      </c>
      <c r="I390" s="94" t="e">
        <f>H390/$G$499</f>
        <v>#DIV/0!</v>
      </c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 s="20" customFormat="1" ht="12.75" outlineLevel="1" x14ac:dyDescent="0.2">
      <c r="A391" s="61" t="s">
        <v>1269</v>
      </c>
      <c r="B391" s="215" t="s">
        <v>146</v>
      </c>
      <c r="C391" s="92" t="s">
        <v>568</v>
      </c>
      <c r="D391" s="217" t="s">
        <v>569</v>
      </c>
      <c r="E391" s="218" t="s">
        <v>23</v>
      </c>
      <c r="F391" s="222">
        <v>1</v>
      </c>
      <c r="G391" s="520"/>
      <c r="H391" s="246">
        <f t="shared" si="29"/>
        <v>0</v>
      </c>
      <c r="I391" s="94" t="e">
        <f>H391/$G$499</f>
        <v>#DIV/0!</v>
      </c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 s="20" customFormat="1" ht="12.75" outlineLevel="1" x14ac:dyDescent="0.2">
      <c r="A392" s="61" t="s">
        <v>1270</v>
      </c>
      <c r="B392" s="215" t="s">
        <v>146</v>
      </c>
      <c r="C392" s="92" t="s">
        <v>570</v>
      </c>
      <c r="D392" s="217" t="s">
        <v>571</v>
      </c>
      <c r="E392" s="218" t="s">
        <v>23</v>
      </c>
      <c r="F392" s="222">
        <v>1</v>
      </c>
      <c r="G392" s="520"/>
      <c r="H392" s="246">
        <f t="shared" si="29"/>
        <v>0</v>
      </c>
      <c r="I392" s="94" t="e">
        <f>H392/$G$499</f>
        <v>#DIV/0!</v>
      </c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 s="20" customFormat="1" ht="12.75" outlineLevel="1" x14ac:dyDescent="0.2">
      <c r="A393" s="61" t="s">
        <v>1271</v>
      </c>
      <c r="B393" s="215" t="s">
        <v>146</v>
      </c>
      <c r="C393" s="92" t="s">
        <v>485</v>
      </c>
      <c r="D393" s="217" t="s">
        <v>486</v>
      </c>
      <c r="E393" s="218" t="s">
        <v>23</v>
      </c>
      <c r="F393" s="222">
        <v>2</v>
      </c>
      <c r="G393" s="520"/>
      <c r="H393" s="246">
        <f t="shared" si="29"/>
        <v>0</v>
      </c>
      <c r="I393" s="94" t="e">
        <f>H393/$G$499</f>
        <v>#DIV/0!</v>
      </c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s="20" customFormat="1" ht="12.75" outlineLevel="1" x14ac:dyDescent="0.2">
      <c r="A394" s="61" t="s">
        <v>1272</v>
      </c>
      <c r="B394" s="215" t="s">
        <v>146</v>
      </c>
      <c r="C394" s="92" t="s">
        <v>572</v>
      </c>
      <c r="D394" s="217" t="s">
        <v>573</v>
      </c>
      <c r="E394" s="218" t="s">
        <v>23</v>
      </c>
      <c r="F394" s="222">
        <v>5</v>
      </c>
      <c r="G394" s="520"/>
      <c r="H394" s="246">
        <f t="shared" si="29"/>
        <v>0</v>
      </c>
      <c r="I394" s="94" t="e">
        <f>H394/$G$499</f>
        <v>#DIV/0!</v>
      </c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1:23" s="20" customFormat="1" ht="25.5" outlineLevel="1" x14ac:dyDescent="0.2">
      <c r="A395" s="61" t="s">
        <v>1273</v>
      </c>
      <c r="B395" s="215" t="s">
        <v>146</v>
      </c>
      <c r="C395" s="92" t="s">
        <v>574</v>
      </c>
      <c r="D395" s="217" t="s">
        <v>575</v>
      </c>
      <c r="E395" s="218" t="s">
        <v>23</v>
      </c>
      <c r="F395" s="222">
        <v>2</v>
      </c>
      <c r="G395" s="520"/>
      <c r="H395" s="246">
        <f t="shared" si="29"/>
        <v>0</v>
      </c>
      <c r="I395" s="94" t="e">
        <f>H395/$G$499</f>
        <v>#DIV/0!</v>
      </c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1:23" s="20" customFormat="1" ht="12.75" outlineLevel="1" x14ac:dyDescent="0.2">
      <c r="A396" s="61" t="s">
        <v>1274</v>
      </c>
      <c r="B396" s="215" t="s">
        <v>146</v>
      </c>
      <c r="C396" s="92" t="s">
        <v>576</v>
      </c>
      <c r="D396" s="217" t="s">
        <v>577</v>
      </c>
      <c r="E396" s="218" t="s">
        <v>162</v>
      </c>
      <c r="F396" s="222">
        <v>9</v>
      </c>
      <c r="G396" s="520"/>
      <c r="H396" s="246">
        <f t="shared" si="29"/>
        <v>0</v>
      </c>
      <c r="I396" s="94" t="e">
        <f>H396/$G$499</f>
        <v>#DIV/0!</v>
      </c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s="20" customFormat="1" ht="12.75" outlineLevel="1" x14ac:dyDescent="0.2">
      <c r="A397" s="61" t="s">
        <v>1275</v>
      </c>
      <c r="B397" s="215" t="s">
        <v>146</v>
      </c>
      <c r="C397" s="92" t="s">
        <v>578</v>
      </c>
      <c r="D397" s="217" t="s">
        <v>579</v>
      </c>
      <c r="E397" s="218" t="s">
        <v>23</v>
      </c>
      <c r="F397" s="222">
        <v>5</v>
      </c>
      <c r="G397" s="520"/>
      <c r="H397" s="246">
        <f t="shared" si="29"/>
        <v>0</v>
      </c>
      <c r="I397" s="94" t="e">
        <f>H397/$G$499</f>
        <v>#DIV/0!</v>
      </c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s="20" customFormat="1" ht="12.75" outlineLevel="1" x14ac:dyDescent="0.2">
      <c r="A398" s="61" t="s">
        <v>1276</v>
      </c>
      <c r="B398" s="215" t="s">
        <v>146</v>
      </c>
      <c r="C398" s="92" t="s">
        <v>580</v>
      </c>
      <c r="D398" s="217" t="s">
        <v>581</v>
      </c>
      <c r="E398" s="218" t="s">
        <v>23</v>
      </c>
      <c r="F398" s="222">
        <v>1</v>
      </c>
      <c r="G398" s="520"/>
      <c r="H398" s="246">
        <f t="shared" si="29"/>
        <v>0</v>
      </c>
      <c r="I398" s="94" t="e">
        <f>H398/$G$499</f>
        <v>#DIV/0!</v>
      </c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s="20" customFormat="1" ht="12.75" outlineLevel="1" x14ac:dyDescent="0.2">
      <c r="A399" s="61" t="s">
        <v>1277</v>
      </c>
      <c r="B399" s="215" t="s">
        <v>146</v>
      </c>
      <c r="C399" s="92" t="s">
        <v>582</v>
      </c>
      <c r="D399" s="217" t="s">
        <v>583</v>
      </c>
      <c r="E399" s="218" t="s">
        <v>139</v>
      </c>
      <c r="F399" s="222">
        <v>4</v>
      </c>
      <c r="G399" s="520"/>
      <c r="H399" s="246">
        <f t="shared" si="29"/>
        <v>0</v>
      </c>
      <c r="I399" s="94" t="e">
        <f>H399/$G$499</f>
        <v>#DIV/0!</v>
      </c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s="20" customFormat="1" ht="12.75" outlineLevel="1" x14ac:dyDescent="0.2">
      <c r="A400" s="61" t="s">
        <v>1278</v>
      </c>
      <c r="B400" s="215" t="s">
        <v>146</v>
      </c>
      <c r="C400" s="92" t="s">
        <v>584</v>
      </c>
      <c r="D400" s="217" t="s">
        <v>585</v>
      </c>
      <c r="E400" s="218" t="s">
        <v>23</v>
      </c>
      <c r="F400" s="222">
        <v>1</v>
      </c>
      <c r="G400" s="520"/>
      <c r="H400" s="246">
        <f t="shared" si="29"/>
        <v>0</v>
      </c>
      <c r="I400" s="94" t="e">
        <f>H400/$G$499</f>
        <v>#DIV/0!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s="20" customFormat="1" ht="25.5" outlineLevel="1" x14ac:dyDescent="0.2">
      <c r="A401" s="61" t="s">
        <v>1279</v>
      </c>
      <c r="B401" s="215" t="s">
        <v>146</v>
      </c>
      <c r="C401" s="92" t="s">
        <v>586</v>
      </c>
      <c r="D401" s="217" t="s">
        <v>587</v>
      </c>
      <c r="E401" s="218" t="s">
        <v>23</v>
      </c>
      <c r="F401" s="222">
        <v>1</v>
      </c>
      <c r="G401" s="520"/>
      <c r="H401" s="246">
        <f t="shared" si="29"/>
        <v>0</v>
      </c>
      <c r="I401" s="94" t="e">
        <f>H401/$G$499</f>
        <v>#DIV/0!</v>
      </c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s="20" customFormat="1" ht="25.5" outlineLevel="1" x14ac:dyDescent="0.2">
      <c r="A402" s="61" t="s">
        <v>1280</v>
      </c>
      <c r="B402" s="215" t="s">
        <v>146</v>
      </c>
      <c r="C402" s="92" t="s">
        <v>588</v>
      </c>
      <c r="D402" s="217" t="s">
        <v>589</v>
      </c>
      <c r="E402" s="218" t="s">
        <v>23</v>
      </c>
      <c r="F402" s="222">
        <v>2</v>
      </c>
      <c r="G402" s="520"/>
      <c r="H402" s="246">
        <f t="shared" si="29"/>
        <v>0</v>
      </c>
      <c r="I402" s="94" t="e">
        <f>H402/$G$499</f>
        <v>#DIV/0!</v>
      </c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1:23" s="20" customFormat="1" ht="12.75" outlineLevel="1" x14ac:dyDescent="0.2">
      <c r="A403" s="61" t="s">
        <v>1281</v>
      </c>
      <c r="B403" s="215" t="s">
        <v>146</v>
      </c>
      <c r="C403" s="92" t="s">
        <v>499</v>
      </c>
      <c r="D403" s="217" t="s">
        <v>500</v>
      </c>
      <c r="E403" s="218" t="s">
        <v>23</v>
      </c>
      <c r="F403" s="222">
        <v>7</v>
      </c>
      <c r="G403" s="520"/>
      <c r="H403" s="246">
        <f t="shared" si="29"/>
        <v>0</v>
      </c>
      <c r="I403" s="94" t="e">
        <f>H403/$G$499</f>
        <v>#DIV/0!</v>
      </c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1:23" s="20" customFormat="1" ht="12.75" outlineLevel="1" x14ac:dyDescent="0.2">
      <c r="A404" s="61" t="s">
        <v>1282</v>
      </c>
      <c r="B404" s="215" t="s">
        <v>146</v>
      </c>
      <c r="C404" s="92" t="s">
        <v>515</v>
      </c>
      <c r="D404" s="217" t="s">
        <v>516</v>
      </c>
      <c r="E404" s="218" t="s">
        <v>23</v>
      </c>
      <c r="F404" s="222">
        <v>8</v>
      </c>
      <c r="G404" s="520"/>
      <c r="H404" s="246">
        <f t="shared" si="29"/>
        <v>0</v>
      </c>
      <c r="I404" s="94" t="e">
        <f>H404/$G$499</f>
        <v>#DIV/0!</v>
      </c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1:23" s="20" customFormat="1" ht="12.75" outlineLevel="1" x14ac:dyDescent="0.2">
      <c r="A405" s="61" t="s">
        <v>1283</v>
      </c>
      <c r="B405" s="215" t="s">
        <v>146</v>
      </c>
      <c r="C405" s="92" t="s">
        <v>511</v>
      </c>
      <c r="D405" s="217" t="s">
        <v>512</v>
      </c>
      <c r="E405" s="218" t="s">
        <v>23</v>
      </c>
      <c r="F405" s="222">
        <v>8</v>
      </c>
      <c r="G405" s="520"/>
      <c r="H405" s="246">
        <f t="shared" si="29"/>
        <v>0</v>
      </c>
      <c r="I405" s="94" t="e">
        <f>H405/$G$499</f>
        <v>#DIV/0!</v>
      </c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1:23" s="20" customFormat="1" ht="12.75" outlineLevel="1" x14ac:dyDescent="0.2">
      <c r="A406" s="61" t="s">
        <v>1284</v>
      </c>
      <c r="B406" s="215" t="s">
        <v>146</v>
      </c>
      <c r="C406" s="92" t="s">
        <v>590</v>
      </c>
      <c r="D406" s="217" t="s">
        <v>591</v>
      </c>
      <c r="E406" s="218" t="s">
        <v>23</v>
      </c>
      <c r="F406" s="222">
        <v>1</v>
      </c>
      <c r="G406" s="520"/>
      <c r="H406" s="246">
        <f t="shared" si="29"/>
        <v>0</v>
      </c>
      <c r="I406" s="94" t="e">
        <f>H406/$G$499</f>
        <v>#DIV/0!</v>
      </c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1:23" s="20" customFormat="1" ht="13.5" outlineLevel="1" thickBot="1" x14ac:dyDescent="0.25">
      <c r="A407" s="61" t="s">
        <v>1285</v>
      </c>
      <c r="B407" s="215" t="s">
        <v>145</v>
      </c>
      <c r="C407" s="92" t="s">
        <v>456</v>
      </c>
      <c r="D407" s="217" t="s">
        <v>592</v>
      </c>
      <c r="E407" s="218" t="s">
        <v>162</v>
      </c>
      <c r="F407" s="222">
        <v>16</v>
      </c>
      <c r="G407" s="520"/>
      <c r="H407" s="246">
        <f t="shared" si="29"/>
        <v>0</v>
      </c>
      <c r="I407" s="94" t="e">
        <f>H407/$G$499</f>
        <v>#DIV/0!</v>
      </c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1:23" s="20" customFormat="1" ht="15.75" outlineLevel="1" thickBot="1" x14ac:dyDescent="0.25">
      <c r="A408" s="254">
        <v>11</v>
      </c>
      <c r="B408" s="255"/>
      <c r="C408" s="80"/>
      <c r="D408" s="56" t="s">
        <v>600</v>
      </c>
      <c r="E408" s="253">
        <f>E409</f>
        <v>0</v>
      </c>
      <c r="F408" s="253"/>
      <c r="G408" s="253"/>
      <c r="H408" s="253"/>
      <c r="I408" s="57" t="e">
        <f>E408/$G$499</f>
        <v>#DIV/0!</v>
      </c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 s="20" customFormat="1" ht="12.75" outlineLevel="1" x14ac:dyDescent="0.2">
      <c r="A409" s="207" t="s">
        <v>98</v>
      </c>
      <c r="B409" s="208"/>
      <c r="C409" s="58"/>
      <c r="D409" s="59" t="s">
        <v>600</v>
      </c>
      <c r="E409" s="248">
        <f>SUM(H410:H410)</f>
        <v>0</v>
      </c>
      <c r="F409" s="249"/>
      <c r="G409" s="249"/>
      <c r="H409" s="208"/>
      <c r="I409" s="339" t="e">
        <f>E409/$G$499</f>
        <v>#DIV/0!</v>
      </c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1:23" s="20" customFormat="1" ht="13.5" outlineLevel="1" thickBot="1" x14ac:dyDescent="0.25">
      <c r="A410" s="61" t="s">
        <v>99</v>
      </c>
      <c r="B410" s="69" t="s">
        <v>146</v>
      </c>
      <c r="C410" s="92" t="s">
        <v>601</v>
      </c>
      <c r="D410" s="63" t="s">
        <v>602</v>
      </c>
      <c r="E410" s="64" t="s">
        <v>139</v>
      </c>
      <c r="F410" s="200">
        <v>2106.13</v>
      </c>
      <c r="G410" s="503"/>
      <c r="H410" s="64">
        <f t="shared" ref="H410:H421" si="30">ROUND(G410*F410,2)</f>
        <v>0</v>
      </c>
      <c r="I410" s="447" t="e">
        <f>H410/$G$499</f>
        <v>#DIV/0!</v>
      </c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1:23" s="20" customFormat="1" ht="15.75" outlineLevel="1" thickBot="1" x14ac:dyDescent="0.25">
      <c r="A411" s="254">
        <v>12</v>
      </c>
      <c r="B411" s="255"/>
      <c r="C411" s="80"/>
      <c r="D411" s="56" t="s">
        <v>603</v>
      </c>
      <c r="E411" s="253">
        <f>SUM(E412,E417)</f>
        <v>0</v>
      </c>
      <c r="F411" s="253"/>
      <c r="G411" s="253"/>
      <c r="H411" s="253"/>
      <c r="I411" s="57" t="e">
        <f>E411/$G$499</f>
        <v>#DIV/0!</v>
      </c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1:23" s="22" customFormat="1" ht="12.75" outlineLevel="1" x14ac:dyDescent="0.2">
      <c r="A412" s="207" t="s">
        <v>102</v>
      </c>
      <c r="B412" s="208"/>
      <c r="C412" s="58"/>
      <c r="D412" s="59" t="s">
        <v>1200</v>
      </c>
      <c r="E412" s="248">
        <f>SUM(H413:H416)</f>
        <v>0</v>
      </c>
      <c r="F412" s="249"/>
      <c r="G412" s="249"/>
      <c r="H412" s="208"/>
      <c r="I412" s="444" t="e">
        <f>E412/$G$499</f>
        <v>#DIV/0!</v>
      </c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1:23" s="22" customFormat="1" ht="12.75" outlineLevel="1" x14ac:dyDescent="0.2">
      <c r="A413" s="61" t="s">
        <v>103</v>
      </c>
      <c r="B413" s="92" t="s">
        <v>145</v>
      </c>
      <c r="C413" s="69" t="s">
        <v>1194</v>
      </c>
      <c r="D413" s="63" t="s">
        <v>1195</v>
      </c>
      <c r="E413" s="64" t="s">
        <v>139</v>
      </c>
      <c r="F413" s="200">
        <v>3708.48</v>
      </c>
      <c r="G413" s="503"/>
      <c r="H413" s="64">
        <f t="shared" si="30"/>
        <v>0</v>
      </c>
      <c r="I413" s="65" t="e">
        <f>H413/$G$499</f>
        <v>#DIV/0!</v>
      </c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1:23" s="22" customFormat="1" ht="12.75" outlineLevel="1" x14ac:dyDescent="0.2">
      <c r="A414" s="61" t="s">
        <v>104</v>
      </c>
      <c r="B414" s="92" t="s">
        <v>145</v>
      </c>
      <c r="C414" s="69" t="s">
        <v>1196</v>
      </c>
      <c r="D414" s="63" t="s">
        <v>1197</v>
      </c>
      <c r="E414" s="64" t="s">
        <v>139</v>
      </c>
      <c r="F414" s="200">
        <v>3708.48</v>
      </c>
      <c r="G414" s="503"/>
      <c r="H414" s="64">
        <f t="shared" si="30"/>
        <v>0</v>
      </c>
      <c r="I414" s="67" t="e">
        <f>H414/$G$499</f>
        <v>#DIV/0!</v>
      </c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1:23" s="22" customFormat="1" ht="12.75" outlineLevel="1" x14ac:dyDescent="0.2">
      <c r="A415" s="61" t="s">
        <v>105</v>
      </c>
      <c r="B415" s="92" t="s">
        <v>145</v>
      </c>
      <c r="C415" s="69" t="s">
        <v>1198</v>
      </c>
      <c r="D415" s="63" t="s">
        <v>1199</v>
      </c>
      <c r="E415" s="64" t="s">
        <v>139</v>
      </c>
      <c r="F415" s="200">
        <v>3708.48</v>
      </c>
      <c r="G415" s="503"/>
      <c r="H415" s="64">
        <f t="shared" si="30"/>
        <v>0</v>
      </c>
      <c r="I415" s="67" t="e">
        <f>H415/$G$499</f>
        <v>#DIV/0!</v>
      </c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1:23" s="22" customFormat="1" ht="12.75" outlineLevel="1" x14ac:dyDescent="0.2">
      <c r="A416" s="61" t="s">
        <v>106</v>
      </c>
      <c r="B416" s="229" t="s">
        <v>146</v>
      </c>
      <c r="C416" s="232" t="s">
        <v>604</v>
      </c>
      <c r="D416" s="233" t="s">
        <v>605</v>
      </c>
      <c r="E416" s="234" t="s">
        <v>139</v>
      </c>
      <c r="F416" s="235">
        <v>4628.3</v>
      </c>
      <c r="G416" s="511"/>
      <c r="H416" s="234">
        <f t="shared" si="30"/>
        <v>0</v>
      </c>
      <c r="I416" s="236" t="e">
        <f>H416/$G$499</f>
        <v>#DIV/0!</v>
      </c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23" s="22" customFormat="1" ht="12.75" outlineLevel="1" x14ac:dyDescent="0.2">
      <c r="A417" s="207" t="s">
        <v>107</v>
      </c>
      <c r="B417" s="208"/>
      <c r="C417" s="58"/>
      <c r="D417" s="59" t="s">
        <v>606</v>
      </c>
      <c r="E417" s="248">
        <f>SUM(H418:H421)</f>
        <v>0</v>
      </c>
      <c r="F417" s="249"/>
      <c r="G417" s="249"/>
      <c r="H417" s="208"/>
      <c r="I417" s="339" t="e">
        <f>E417/$G$499</f>
        <v>#DIV/0!</v>
      </c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 s="22" customFormat="1" ht="12.75" outlineLevel="1" x14ac:dyDescent="0.2">
      <c r="A418" s="61" t="s">
        <v>108</v>
      </c>
      <c r="B418" s="92" t="s">
        <v>145</v>
      </c>
      <c r="C418" s="69" t="s">
        <v>174</v>
      </c>
      <c r="D418" s="63" t="s">
        <v>175</v>
      </c>
      <c r="E418" s="64" t="s">
        <v>139</v>
      </c>
      <c r="F418" s="200">
        <v>269.52999999999997</v>
      </c>
      <c r="G418" s="503"/>
      <c r="H418" s="64">
        <f t="shared" si="30"/>
        <v>0</v>
      </c>
      <c r="I418" s="441" t="e">
        <f>H418/$G$499</f>
        <v>#DIV/0!</v>
      </c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1:23" s="22" customFormat="1" ht="12.75" outlineLevel="1" x14ac:dyDescent="0.2">
      <c r="A419" s="61" t="s">
        <v>109</v>
      </c>
      <c r="B419" s="92" t="s">
        <v>145</v>
      </c>
      <c r="C419" s="69" t="s">
        <v>200</v>
      </c>
      <c r="D419" s="63" t="s">
        <v>201</v>
      </c>
      <c r="E419" s="64" t="s">
        <v>139</v>
      </c>
      <c r="F419" s="200">
        <v>269.52999999999997</v>
      </c>
      <c r="G419" s="503"/>
      <c r="H419" s="64">
        <f t="shared" si="30"/>
        <v>0</v>
      </c>
      <c r="I419" s="67" t="e">
        <f>H419/$G$499</f>
        <v>#DIV/0!</v>
      </c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1:23" s="22" customFormat="1" ht="25.5" outlineLevel="1" x14ac:dyDescent="0.2">
      <c r="A420" s="61" t="s">
        <v>110</v>
      </c>
      <c r="B420" s="92" t="s">
        <v>145</v>
      </c>
      <c r="C420" s="69" t="s">
        <v>101</v>
      </c>
      <c r="D420" s="63" t="s">
        <v>167</v>
      </c>
      <c r="E420" s="64" t="s">
        <v>139</v>
      </c>
      <c r="F420" s="200">
        <v>496.87</v>
      </c>
      <c r="G420" s="503"/>
      <c r="H420" s="64">
        <f t="shared" si="30"/>
        <v>0</v>
      </c>
      <c r="I420" s="67" t="e">
        <f>H420/$G$499</f>
        <v>#DIV/0!</v>
      </c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1:23" s="22" customFormat="1" ht="13.5" outlineLevel="1" thickBot="1" x14ac:dyDescent="0.25">
      <c r="A421" s="61" t="s">
        <v>1286</v>
      </c>
      <c r="B421" s="92" t="s">
        <v>146</v>
      </c>
      <c r="C421" s="69" t="s">
        <v>604</v>
      </c>
      <c r="D421" s="63" t="s">
        <v>605</v>
      </c>
      <c r="E421" s="64" t="s">
        <v>139</v>
      </c>
      <c r="F421" s="200">
        <v>9080.09</v>
      </c>
      <c r="G421" s="503"/>
      <c r="H421" s="64">
        <f t="shared" si="30"/>
        <v>0</v>
      </c>
      <c r="I421" s="67" t="e">
        <f>H421/$G$499</f>
        <v>#DIV/0!</v>
      </c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1:23" ht="15.75" thickBot="1" x14ac:dyDescent="0.25">
      <c r="A422" s="254">
        <v>13</v>
      </c>
      <c r="B422" s="255"/>
      <c r="C422" s="80"/>
      <c r="D422" s="56" t="s">
        <v>607</v>
      </c>
      <c r="E422" s="253">
        <f>SUM(E423,E430,E434,E443,E445,E447)</f>
        <v>0</v>
      </c>
      <c r="F422" s="253"/>
      <c r="G422" s="253"/>
      <c r="H422" s="253"/>
      <c r="I422" s="57" t="e">
        <f>E422/$G$499</f>
        <v>#DIV/0!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 outlineLevel="1" x14ac:dyDescent="0.2">
      <c r="A423" s="207" t="s">
        <v>111</v>
      </c>
      <c r="B423" s="208"/>
      <c r="C423" s="58"/>
      <c r="D423" s="59" t="s">
        <v>608</v>
      </c>
      <c r="E423" s="248">
        <f>SUM(H424:H429)</f>
        <v>0</v>
      </c>
      <c r="F423" s="249"/>
      <c r="G423" s="249"/>
      <c r="H423" s="208"/>
      <c r="I423" s="444" t="e">
        <f>E423/$G$499</f>
        <v>#DIV/0!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 outlineLevel="1" x14ac:dyDescent="0.2">
      <c r="A424" s="61" t="s">
        <v>112</v>
      </c>
      <c r="B424" s="92" t="s">
        <v>146</v>
      </c>
      <c r="C424" s="69" t="s">
        <v>259</v>
      </c>
      <c r="D424" s="63" t="s">
        <v>260</v>
      </c>
      <c r="E424" s="64" t="s">
        <v>139</v>
      </c>
      <c r="F424" s="200">
        <v>301.5</v>
      </c>
      <c r="G424" s="503"/>
      <c r="H424" s="64">
        <f t="shared" ref="H424:H428" si="31">ROUND(G424*F424,2)</f>
        <v>0</v>
      </c>
      <c r="I424" s="65" t="e">
        <f t="shared" ref="I424:I429" si="32">H424/$G$499</f>
        <v>#DIV/0!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 outlineLevel="1" x14ac:dyDescent="0.2">
      <c r="A425" s="61" t="s">
        <v>113</v>
      </c>
      <c r="B425" s="92" t="s">
        <v>146</v>
      </c>
      <c r="C425" s="69" t="s">
        <v>609</v>
      </c>
      <c r="D425" s="63" t="s">
        <v>610</v>
      </c>
      <c r="E425" s="64" t="s">
        <v>139</v>
      </c>
      <c r="F425" s="200">
        <v>1647.08</v>
      </c>
      <c r="G425" s="503"/>
      <c r="H425" s="64">
        <f t="shared" si="31"/>
        <v>0</v>
      </c>
      <c r="I425" s="67" t="e">
        <f t="shared" si="32"/>
        <v>#DIV/0!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 outlineLevel="1" x14ac:dyDescent="0.2">
      <c r="A426" s="61" t="s">
        <v>114</v>
      </c>
      <c r="B426" s="92" t="s">
        <v>146</v>
      </c>
      <c r="C426" s="69" t="s">
        <v>611</v>
      </c>
      <c r="D426" s="63" t="s">
        <v>612</v>
      </c>
      <c r="E426" s="64" t="s">
        <v>162</v>
      </c>
      <c r="F426" s="200">
        <v>153.53</v>
      </c>
      <c r="G426" s="503"/>
      <c r="H426" s="64">
        <f t="shared" si="31"/>
        <v>0</v>
      </c>
      <c r="I426" s="67" t="e">
        <f t="shared" si="32"/>
        <v>#DIV/0!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 outlineLevel="1" x14ac:dyDescent="0.2">
      <c r="A427" s="61" t="s">
        <v>153</v>
      </c>
      <c r="B427" s="92" t="s">
        <v>146</v>
      </c>
      <c r="C427" s="69" t="s">
        <v>613</v>
      </c>
      <c r="D427" s="63" t="s">
        <v>614</v>
      </c>
      <c r="E427" s="64" t="s">
        <v>162</v>
      </c>
      <c r="F427" s="200">
        <v>153.53</v>
      </c>
      <c r="G427" s="503"/>
      <c r="H427" s="64">
        <f t="shared" si="31"/>
        <v>0</v>
      </c>
      <c r="I427" s="67" t="e">
        <f t="shared" si="32"/>
        <v>#DIV/0!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 outlineLevel="1" x14ac:dyDescent="0.2">
      <c r="A428" s="61" t="s">
        <v>154</v>
      </c>
      <c r="B428" s="92" t="s">
        <v>146</v>
      </c>
      <c r="C428" s="69" t="s">
        <v>615</v>
      </c>
      <c r="D428" s="63" t="s">
        <v>616</v>
      </c>
      <c r="E428" s="64" t="s">
        <v>162</v>
      </c>
      <c r="F428" s="200">
        <v>69.95</v>
      </c>
      <c r="G428" s="503"/>
      <c r="H428" s="64">
        <f t="shared" si="31"/>
        <v>0</v>
      </c>
      <c r="I428" s="67" t="e">
        <f t="shared" si="32"/>
        <v>#DIV/0!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 outlineLevel="1" x14ac:dyDescent="0.2">
      <c r="A429" s="61" t="s">
        <v>171</v>
      </c>
      <c r="B429" s="229" t="s">
        <v>146</v>
      </c>
      <c r="C429" s="232" t="s">
        <v>617</v>
      </c>
      <c r="D429" s="233" t="s">
        <v>618</v>
      </c>
      <c r="E429" s="234" t="s">
        <v>162</v>
      </c>
      <c r="F429" s="235">
        <v>245.36</v>
      </c>
      <c r="G429" s="511"/>
      <c r="H429" s="234">
        <f t="shared" ref="H429:H467" si="33">ROUND(G429*F429,2)</f>
        <v>0</v>
      </c>
      <c r="I429" s="236" t="e">
        <f t="shared" si="32"/>
        <v>#DIV/0!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 outlineLevel="1" x14ac:dyDescent="0.2">
      <c r="A430" s="207" t="s">
        <v>644</v>
      </c>
      <c r="B430" s="208"/>
      <c r="C430" s="58"/>
      <c r="D430" s="59" t="s">
        <v>619</v>
      </c>
      <c r="E430" s="248">
        <f>SUM(H431:H433)</f>
        <v>0</v>
      </c>
      <c r="F430" s="249"/>
      <c r="G430" s="249"/>
      <c r="H430" s="208"/>
      <c r="I430" s="339" t="e">
        <f>E430/$G$499</f>
        <v>#DIV/0!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 outlineLevel="1" x14ac:dyDescent="0.2">
      <c r="A431" s="61" t="s">
        <v>645</v>
      </c>
      <c r="B431" s="92" t="s">
        <v>146</v>
      </c>
      <c r="C431" s="69" t="s">
        <v>620</v>
      </c>
      <c r="D431" s="63" t="s">
        <v>621</v>
      </c>
      <c r="E431" s="64" t="s">
        <v>139</v>
      </c>
      <c r="F431" s="200">
        <v>158.6</v>
      </c>
      <c r="G431" s="503"/>
      <c r="H431" s="64">
        <f t="shared" si="33"/>
        <v>0</v>
      </c>
      <c r="I431" s="441" t="e">
        <f>H431/$G$499</f>
        <v>#DIV/0!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 outlineLevel="1" x14ac:dyDescent="0.2">
      <c r="A432" s="61" t="s">
        <v>1287</v>
      </c>
      <c r="B432" s="92" t="s">
        <v>146</v>
      </c>
      <c r="C432" s="69" t="s">
        <v>100</v>
      </c>
      <c r="D432" s="63" t="s">
        <v>177</v>
      </c>
      <c r="E432" s="64" t="s">
        <v>139</v>
      </c>
      <c r="F432" s="200">
        <v>158.6</v>
      </c>
      <c r="G432" s="503"/>
      <c r="H432" s="64">
        <f t="shared" si="33"/>
        <v>0</v>
      </c>
      <c r="I432" s="67" t="e">
        <f>H432/$G$499</f>
        <v>#DIV/0!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25.5" outlineLevel="1" x14ac:dyDescent="0.2">
      <c r="A433" s="61" t="s">
        <v>1288</v>
      </c>
      <c r="B433" s="229" t="s">
        <v>145</v>
      </c>
      <c r="C433" s="232" t="s">
        <v>622</v>
      </c>
      <c r="D433" s="233" t="s">
        <v>623</v>
      </c>
      <c r="E433" s="234" t="s">
        <v>139</v>
      </c>
      <c r="F433" s="235">
        <v>96.96</v>
      </c>
      <c r="G433" s="511"/>
      <c r="H433" s="234">
        <f t="shared" si="33"/>
        <v>0</v>
      </c>
      <c r="I433" s="236" t="e">
        <f>H433/$G$499</f>
        <v>#DIV/0!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 outlineLevel="1" x14ac:dyDescent="0.2">
      <c r="A434" s="207" t="s">
        <v>646</v>
      </c>
      <c r="B434" s="208"/>
      <c r="C434" s="58"/>
      <c r="D434" s="59" t="s">
        <v>624</v>
      </c>
      <c r="E434" s="248">
        <f>SUM(H435:H442)</f>
        <v>0</v>
      </c>
      <c r="F434" s="249"/>
      <c r="G434" s="249"/>
      <c r="H434" s="208"/>
      <c r="I434" s="339" t="e">
        <f>E434/$G$499</f>
        <v>#DIV/0!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outlineLevel="1" x14ac:dyDescent="0.2">
      <c r="A435" s="61" t="s">
        <v>659</v>
      </c>
      <c r="B435" s="92" t="s">
        <v>146</v>
      </c>
      <c r="C435" s="69" t="s">
        <v>625</v>
      </c>
      <c r="D435" s="63" t="s">
        <v>626</v>
      </c>
      <c r="E435" s="64" t="s">
        <v>139</v>
      </c>
      <c r="F435" s="200">
        <v>301.5</v>
      </c>
      <c r="G435" s="503"/>
      <c r="H435" s="64">
        <f t="shared" si="33"/>
        <v>0</v>
      </c>
      <c r="I435" s="441" t="e">
        <f t="shared" ref="I435:I442" si="34">H435/$G$499</f>
        <v>#DIV/0!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25.5" outlineLevel="1" x14ac:dyDescent="0.2">
      <c r="A436" s="61" t="s">
        <v>660</v>
      </c>
      <c r="B436" s="92" t="s">
        <v>145</v>
      </c>
      <c r="C436" s="69" t="s">
        <v>1203</v>
      </c>
      <c r="D436" s="63" t="s">
        <v>1204</v>
      </c>
      <c r="E436" s="64" t="s">
        <v>139</v>
      </c>
      <c r="F436" s="200">
        <v>160.34</v>
      </c>
      <c r="G436" s="503"/>
      <c r="H436" s="64">
        <f t="shared" si="33"/>
        <v>0</v>
      </c>
      <c r="I436" s="67" t="e">
        <f t="shared" si="34"/>
        <v>#DIV/0!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outlineLevel="1" x14ac:dyDescent="0.2">
      <c r="A437" s="61" t="s">
        <v>661</v>
      </c>
      <c r="B437" s="92" t="s">
        <v>146</v>
      </c>
      <c r="C437" s="69" t="s">
        <v>609</v>
      </c>
      <c r="D437" s="63" t="s">
        <v>610</v>
      </c>
      <c r="E437" s="64" t="s">
        <v>139</v>
      </c>
      <c r="F437" s="200">
        <v>2002.39</v>
      </c>
      <c r="G437" s="503"/>
      <c r="H437" s="64">
        <f t="shared" si="33"/>
        <v>0</v>
      </c>
      <c r="I437" s="67" t="e">
        <f t="shared" si="34"/>
        <v>#DIV/0!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outlineLevel="1" x14ac:dyDescent="0.2">
      <c r="A438" s="61" t="s">
        <v>662</v>
      </c>
      <c r="B438" s="92" t="s">
        <v>146</v>
      </c>
      <c r="C438" s="69" t="s">
        <v>213</v>
      </c>
      <c r="D438" s="63" t="s">
        <v>214</v>
      </c>
      <c r="E438" s="64" t="s">
        <v>139</v>
      </c>
      <c r="F438" s="200">
        <v>2002.39</v>
      </c>
      <c r="G438" s="503"/>
      <c r="H438" s="64">
        <f t="shared" si="33"/>
        <v>0</v>
      </c>
      <c r="I438" s="67" t="e">
        <f t="shared" si="34"/>
        <v>#DIV/0!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outlineLevel="1" x14ac:dyDescent="0.2">
      <c r="A439" s="61" t="s">
        <v>663</v>
      </c>
      <c r="B439" s="92" t="s">
        <v>146</v>
      </c>
      <c r="C439" s="69" t="s">
        <v>609</v>
      </c>
      <c r="D439" s="63" t="s">
        <v>610</v>
      </c>
      <c r="E439" s="64" t="s">
        <v>139</v>
      </c>
      <c r="F439" s="200">
        <v>741.03</v>
      </c>
      <c r="G439" s="503"/>
      <c r="H439" s="64">
        <f t="shared" si="33"/>
        <v>0</v>
      </c>
      <c r="I439" s="67" t="e">
        <f t="shared" si="34"/>
        <v>#DIV/0!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outlineLevel="1" x14ac:dyDescent="0.2">
      <c r="A440" s="61" t="s">
        <v>1289</v>
      </c>
      <c r="B440" s="92" t="s">
        <v>146</v>
      </c>
      <c r="C440" s="69" t="s">
        <v>213</v>
      </c>
      <c r="D440" s="63" t="s">
        <v>214</v>
      </c>
      <c r="E440" s="64" t="s">
        <v>139</v>
      </c>
      <c r="F440" s="200">
        <v>741.03</v>
      </c>
      <c r="G440" s="503"/>
      <c r="H440" s="64">
        <f t="shared" si="33"/>
        <v>0</v>
      </c>
      <c r="I440" s="67" t="e">
        <f t="shared" si="34"/>
        <v>#DIV/0!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outlineLevel="1" x14ac:dyDescent="0.2">
      <c r="A441" s="61" t="s">
        <v>1290</v>
      </c>
      <c r="B441" s="92" t="s">
        <v>146</v>
      </c>
      <c r="C441" s="69" t="s">
        <v>627</v>
      </c>
      <c r="D441" s="63" t="s">
        <v>628</v>
      </c>
      <c r="E441" s="64" t="s">
        <v>139</v>
      </c>
      <c r="F441" s="200">
        <v>93.75</v>
      </c>
      <c r="G441" s="503"/>
      <c r="H441" s="64">
        <f t="shared" si="33"/>
        <v>0</v>
      </c>
      <c r="I441" s="67" t="e">
        <f t="shared" si="34"/>
        <v>#DIV/0!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outlineLevel="1" x14ac:dyDescent="0.2">
      <c r="A442" s="61" t="s">
        <v>1291</v>
      </c>
      <c r="B442" s="229" t="s">
        <v>146</v>
      </c>
      <c r="C442" s="232" t="s">
        <v>629</v>
      </c>
      <c r="D442" s="233" t="s">
        <v>630</v>
      </c>
      <c r="E442" s="234" t="s">
        <v>139</v>
      </c>
      <c r="F442" s="235">
        <v>131.25</v>
      </c>
      <c r="G442" s="511"/>
      <c r="H442" s="234">
        <f t="shared" si="33"/>
        <v>0</v>
      </c>
      <c r="I442" s="236" t="e">
        <f t="shared" si="34"/>
        <v>#DIV/0!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outlineLevel="1" x14ac:dyDescent="0.2">
      <c r="A443" s="207" t="s">
        <v>636</v>
      </c>
      <c r="B443" s="208"/>
      <c r="C443" s="58"/>
      <c r="D443" s="59" t="s">
        <v>631</v>
      </c>
      <c r="E443" s="248">
        <f>SUM(H444:H444)</f>
        <v>0</v>
      </c>
      <c r="F443" s="249"/>
      <c r="G443" s="249"/>
      <c r="H443" s="208"/>
      <c r="I443" s="339" t="e">
        <f>E443/$G$499</f>
        <v>#DIV/0!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25.5" outlineLevel="1" x14ac:dyDescent="0.2">
      <c r="A444" s="435" t="s">
        <v>664</v>
      </c>
      <c r="B444" s="377" t="s">
        <v>145</v>
      </c>
      <c r="C444" s="378" t="s">
        <v>1201</v>
      </c>
      <c r="D444" s="379" t="s">
        <v>1202</v>
      </c>
      <c r="E444" s="252" t="s">
        <v>162</v>
      </c>
      <c r="F444" s="284">
        <v>98.86</v>
      </c>
      <c r="G444" s="522"/>
      <c r="H444" s="252">
        <f t="shared" si="33"/>
        <v>0</v>
      </c>
      <c r="I444" s="436" t="e">
        <f>H444/$G$499</f>
        <v>#DIV/0!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outlineLevel="1" x14ac:dyDescent="0.2">
      <c r="A445" s="207" t="s">
        <v>657</v>
      </c>
      <c r="B445" s="208"/>
      <c r="C445" s="58"/>
      <c r="D445" s="59" t="s">
        <v>632</v>
      </c>
      <c r="E445" s="248">
        <f>SUM(H446:H446)</f>
        <v>0</v>
      </c>
      <c r="F445" s="249"/>
      <c r="G445" s="249"/>
      <c r="H445" s="208"/>
      <c r="I445" s="339" t="e">
        <f>E445/$G$499</f>
        <v>#DIV/0!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 outlineLevel="1" x14ac:dyDescent="0.2">
      <c r="A446" s="435" t="s">
        <v>665</v>
      </c>
      <c r="B446" s="377" t="s">
        <v>146</v>
      </c>
      <c r="C446" s="378" t="s">
        <v>215</v>
      </c>
      <c r="D446" s="379" t="s">
        <v>216</v>
      </c>
      <c r="E446" s="252" t="s">
        <v>162</v>
      </c>
      <c r="F446" s="284">
        <v>1824.32</v>
      </c>
      <c r="G446" s="522"/>
      <c r="H446" s="252">
        <f t="shared" si="33"/>
        <v>0</v>
      </c>
      <c r="I446" s="436" t="e">
        <f>H446/$G$499</f>
        <v>#DIV/0!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outlineLevel="1" x14ac:dyDescent="0.2">
      <c r="A447" s="207" t="s">
        <v>658</v>
      </c>
      <c r="B447" s="208"/>
      <c r="C447" s="58"/>
      <c r="D447" s="59" t="s">
        <v>633</v>
      </c>
      <c r="E447" s="248">
        <f>H448</f>
        <v>0</v>
      </c>
      <c r="F447" s="249"/>
      <c r="G447" s="249"/>
      <c r="H447" s="208"/>
      <c r="I447" s="442" t="e">
        <f>E447/$G$499</f>
        <v>#DIV/0!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3.5" outlineLevel="1" thickBot="1" x14ac:dyDescent="0.25">
      <c r="A448" s="61" t="s">
        <v>666</v>
      </c>
      <c r="B448" s="92" t="s">
        <v>146</v>
      </c>
      <c r="C448" s="69" t="s">
        <v>634</v>
      </c>
      <c r="D448" s="63" t="s">
        <v>635</v>
      </c>
      <c r="E448" s="64" t="s">
        <v>162</v>
      </c>
      <c r="F448" s="200">
        <v>271.88</v>
      </c>
      <c r="G448" s="503"/>
      <c r="H448" s="64">
        <f t="shared" si="33"/>
        <v>0</v>
      </c>
      <c r="I448" s="65" t="e">
        <f>H448/$G$499</f>
        <v>#DIV/0!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outlineLevel="1" thickBot="1" x14ac:dyDescent="0.25">
      <c r="A449" s="254">
        <v>14</v>
      </c>
      <c r="B449" s="255"/>
      <c r="C449" s="80"/>
      <c r="D449" s="56" t="s">
        <v>637</v>
      </c>
      <c r="E449" s="253">
        <f>SUM(E450,E453,E455,E460,E463,E465)</f>
        <v>0</v>
      </c>
      <c r="F449" s="253"/>
      <c r="G449" s="253"/>
      <c r="H449" s="253"/>
      <c r="I449" s="57" t="e">
        <f>E449/$G$499</f>
        <v>#DIV/0!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s="20" customFormat="1" ht="12.75" outlineLevel="1" x14ac:dyDescent="0.2">
      <c r="A450" s="207" t="s">
        <v>117</v>
      </c>
      <c r="B450" s="208"/>
      <c r="C450" s="58"/>
      <c r="D450" s="59" t="s">
        <v>638</v>
      </c>
      <c r="E450" s="248">
        <f>SUM(H451:H452)</f>
        <v>0</v>
      </c>
      <c r="F450" s="249"/>
      <c r="G450" s="249"/>
      <c r="H450" s="208"/>
      <c r="I450" s="60" t="e">
        <f>E450/$G$499</f>
        <v>#DIV/0!</v>
      </c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spans="1:23" s="20" customFormat="1" ht="12.75" outlineLevel="1" x14ac:dyDescent="0.2">
      <c r="A451" s="71" t="s">
        <v>118</v>
      </c>
      <c r="B451" s="107" t="s">
        <v>146</v>
      </c>
      <c r="C451" s="84" t="s">
        <v>1205</v>
      </c>
      <c r="D451" s="72" t="s">
        <v>1206</v>
      </c>
      <c r="E451" s="73" t="s">
        <v>139</v>
      </c>
      <c r="F451" s="200">
        <v>4157.3100000000004</v>
      </c>
      <c r="G451" s="503"/>
      <c r="H451" s="64">
        <f t="shared" si="33"/>
        <v>0</v>
      </c>
      <c r="I451" s="74" t="e">
        <f>H451/$G$499</f>
        <v>#DIV/0!</v>
      </c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spans="1:23" s="20" customFormat="1" ht="12.75" outlineLevel="1" x14ac:dyDescent="0.2">
      <c r="A452" s="71" t="s">
        <v>119</v>
      </c>
      <c r="B452" s="107" t="s">
        <v>146</v>
      </c>
      <c r="C452" s="84" t="s">
        <v>639</v>
      </c>
      <c r="D452" s="72" t="s">
        <v>640</v>
      </c>
      <c r="E452" s="73" t="s">
        <v>139</v>
      </c>
      <c r="F452" s="200">
        <v>7273.85</v>
      </c>
      <c r="G452" s="503"/>
      <c r="H452" s="64">
        <f t="shared" si="33"/>
        <v>0</v>
      </c>
      <c r="I452" s="243" t="e">
        <f>H452/$G$499</f>
        <v>#DIV/0!</v>
      </c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1:23" ht="12.75" outlineLevel="1" x14ac:dyDescent="0.2">
      <c r="A453" s="350" t="s">
        <v>1292</v>
      </c>
      <c r="B453" s="351"/>
      <c r="C453" s="352"/>
      <c r="D453" s="353" t="s">
        <v>641</v>
      </c>
      <c r="E453" s="354">
        <f>H454</f>
        <v>0</v>
      </c>
      <c r="F453" s="351"/>
      <c r="G453" s="351"/>
      <c r="H453" s="351"/>
      <c r="I453" s="448" t="e">
        <f>E453/$G$499</f>
        <v>#DIV/0!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25.5" outlineLevel="1" x14ac:dyDescent="0.2">
      <c r="A454" s="111" t="s">
        <v>1293</v>
      </c>
      <c r="B454" s="347" t="s">
        <v>146</v>
      </c>
      <c r="C454" s="112" t="s">
        <v>642</v>
      </c>
      <c r="D454" s="348" t="s">
        <v>643</v>
      </c>
      <c r="E454" s="383" t="s">
        <v>162</v>
      </c>
      <c r="F454" s="290">
        <v>41.8</v>
      </c>
      <c r="G454" s="509"/>
      <c r="H454" s="105">
        <f t="shared" si="33"/>
        <v>0</v>
      </c>
      <c r="I454" s="113" t="e">
        <f>H454/$G$499</f>
        <v>#DIV/0!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 outlineLevel="1" x14ac:dyDescent="0.2">
      <c r="A455" s="350" t="s">
        <v>1294</v>
      </c>
      <c r="B455" s="351"/>
      <c r="C455" s="352"/>
      <c r="D455" s="353" t="s">
        <v>1207</v>
      </c>
      <c r="E455" s="248">
        <f>SUM(H456:H459)</f>
        <v>0</v>
      </c>
      <c r="F455" s="351"/>
      <c r="G455" s="351"/>
      <c r="H455" s="351"/>
      <c r="I455" s="448" t="e">
        <f>E455/$G$499</f>
        <v>#DIV/0!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outlineLevel="1" x14ac:dyDescent="0.2">
      <c r="A456" s="71" t="s">
        <v>1295</v>
      </c>
      <c r="B456" s="84" t="s">
        <v>146</v>
      </c>
      <c r="C456" s="107" t="s">
        <v>529</v>
      </c>
      <c r="D456" s="72" t="s">
        <v>530</v>
      </c>
      <c r="E456" s="73" t="s">
        <v>139</v>
      </c>
      <c r="F456" s="108">
        <v>42.4</v>
      </c>
      <c r="G456" s="503"/>
      <c r="H456" s="64">
        <f t="shared" si="33"/>
        <v>0</v>
      </c>
      <c r="I456" s="449" t="e">
        <f>H456/$G$499</f>
        <v>#DIV/0!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outlineLevel="1" x14ac:dyDescent="0.2">
      <c r="A457" s="71" t="s">
        <v>1296</v>
      </c>
      <c r="B457" s="84" t="s">
        <v>146</v>
      </c>
      <c r="C457" s="107" t="s">
        <v>647</v>
      </c>
      <c r="D457" s="72" t="s">
        <v>648</v>
      </c>
      <c r="E457" s="73" t="s">
        <v>139</v>
      </c>
      <c r="F457" s="200">
        <v>42.4</v>
      </c>
      <c r="G457" s="503"/>
      <c r="H457" s="64">
        <f>ROUND(G457*F457,2)</f>
        <v>0</v>
      </c>
      <c r="I457" s="74" t="e">
        <f>H457/$G$499</f>
        <v>#DIV/0!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outlineLevel="1" x14ac:dyDescent="0.2">
      <c r="A458" s="71" t="s">
        <v>1297</v>
      </c>
      <c r="B458" s="107" t="s">
        <v>146</v>
      </c>
      <c r="C458" s="84" t="s">
        <v>649</v>
      </c>
      <c r="D458" s="72" t="s">
        <v>650</v>
      </c>
      <c r="E458" s="73" t="s">
        <v>139</v>
      </c>
      <c r="F458" s="200">
        <v>1112.05</v>
      </c>
      <c r="G458" s="503"/>
      <c r="H458" s="64">
        <f t="shared" si="33"/>
        <v>0</v>
      </c>
      <c r="I458" s="74" t="e">
        <f>H458/$G$499</f>
        <v>#DIV/0!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outlineLevel="1" x14ac:dyDescent="0.2">
      <c r="A459" s="71" t="s">
        <v>1298</v>
      </c>
      <c r="B459" s="84" t="s">
        <v>146</v>
      </c>
      <c r="C459" s="107" t="s">
        <v>651</v>
      </c>
      <c r="D459" s="72" t="s">
        <v>652</v>
      </c>
      <c r="E459" s="73" t="s">
        <v>139</v>
      </c>
      <c r="F459" s="200">
        <v>228.98</v>
      </c>
      <c r="G459" s="503"/>
      <c r="H459" s="64">
        <f t="shared" si="33"/>
        <v>0</v>
      </c>
      <c r="I459" s="243" t="e">
        <f>H459/$G$499</f>
        <v>#DIV/0!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outlineLevel="1" x14ac:dyDescent="0.2">
      <c r="A460" s="350" t="s">
        <v>1299</v>
      </c>
      <c r="B460" s="351"/>
      <c r="C460" s="352"/>
      <c r="D460" s="353" t="s">
        <v>653</v>
      </c>
      <c r="E460" s="354">
        <f>SUM(H461:H462)</f>
        <v>0</v>
      </c>
      <c r="F460" s="351"/>
      <c r="G460" s="351"/>
      <c r="H460" s="351"/>
      <c r="I460" s="339" t="e">
        <f>E460/$G$499</f>
        <v>#DIV/0!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25.5" outlineLevel="1" x14ac:dyDescent="0.2">
      <c r="A461" s="71" t="s">
        <v>1300</v>
      </c>
      <c r="B461" s="84" t="s">
        <v>144</v>
      </c>
      <c r="C461" s="107">
        <v>88485</v>
      </c>
      <c r="D461" s="72" t="s">
        <v>1208</v>
      </c>
      <c r="E461" s="73" t="s">
        <v>139</v>
      </c>
      <c r="F461" s="108">
        <v>2694.35</v>
      </c>
      <c r="G461" s="503"/>
      <c r="H461" s="64">
        <f t="shared" si="33"/>
        <v>0</v>
      </c>
      <c r="I461" s="375" t="e">
        <f>H461/$G$499</f>
        <v>#DIV/0!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outlineLevel="1" x14ac:dyDescent="0.2">
      <c r="A462" s="71" t="s">
        <v>1301</v>
      </c>
      <c r="B462" s="347" t="s">
        <v>144</v>
      </c>
      <c r="C462" s="112">
        <v>95305</v>
      </c>
      <c r="D462" s="348" t="s">
        <v>1209</v>
      </c>
      <c r="E462" s="349" t="s">
        <v>139</v>
      </c>
      <c r="F462" s="201">
        <v>2694.35</v>
      </c>
      <c r="G462" s="509"/>
      <c r="H462" s="105">
        <f t="shared" si="33"/>
        <v>0</v>
      </c>
      <c r="I462" s="113" t="e">
        <f>H462/$G$499</f>
        <v>#DIV/0!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outlineLevel="1" x14ac:dyDescent="0.2">
      <c r="A463" s="350" t="s">
        <v>1302</v>
      </c>
      <c r="B463" s="351"/>
      <c r="C463" s="352"/>
      <c r="D463" s="353" t="s">
        <v>1210</v>
      </c>
      <c r="E463" s="354">
        <f>SUM(H464:H464)</f>
        <v>0</v>
      </c>
      <c r="F463" s="351"/>
      <c r="G463" s="351"/>
      <c r="H463" s="351"/>
      <c r="I463" s="373" t="e">
        <f>E463/$G$499</f>
        <v>#DIV/0!</v>
      </c>
      <c r="J463" s="335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outlineLevel="1" x14ac:dyDescent="0.2">
      <c r="A464" s="71" t="s">
        <v>1303</v>
      </c>
      <c r="B464" s="84" t="s">
        <v>146</v>
      </c>
      <c r="C464" s="107" t="s">
        <v>656</v>
      </c>
      <c r="D464" s="72" t="s">
        <v>168</v>
      </c>
      <c r="E464" s="73" t="s">
        <v>139</v>
      </c>
      <c r="F464" s="108">
        <v>19.32</v>
      </c>
      <c r="G464" s="503"/>
      <c r="H464" s="64">
        <f t="shared" si="33"/>
        <v>0</v>
      </c>
      <c r="I464" s="450" t="e">
        <f>H464/$G$499</f>
        <v>#DIV/0!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outlineLevel="1" x14ac:dyDescent="0.2">
      <c r="A465" s="350" t="s">
        <v>1304</v>
      </c>
      <c r="B465" s="351"/>
      <c r="C465" s="352"/>
      <c r="D465" s="353" t="s">
        <v>115</v>
      </c>
      <c r="E465" s="354">
        <f>SUM(H466:H467)</f>
        <v>0</v>
      </c>
      <c r="F465" s="351"/>
      <c r="G465" s="351"/>
      <c r="H465" s="351"/>
      <c r="I465" s="339" t="e">
        <f>E465/$G$499</f>
        <v>#DIV/0!</v>
      </c>
      <c r="J465" s="335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s="23" customFormat="1" ht="12.75" outlineLevel="1" x14ac:dyDescent="0.2">
      <c r="A466" s="71" t="s">
        <v>1305</v>
      </c>
      <c r="B466" s="97" t="s">
        <v>146</v>
      </c>
      <c r="C466" s="97" t="s">
        <v>654</v>
      </c>
      <c r="D466" s="72" t="s">
        <v>655</v>
      </c>
      <c r="E466" s="108" t="s">
        <v>23</v>
      </c>
      <c r="F466" s="108">
        <v>10</v>
      </c>
      <c r="G466" s="503"/>
      <c r="H466" s="64">
        <f t="shared" si="33"/>
        <v>0</v>
      </c>
      <c r="I466" s="375" t="e">
        <f>H466/$G$499</f>
        <v>#DIV/0!</v>
      </c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s="23" customFormat="1" ht="13.5" outlineLevel="1" thickBot="1" x14ac:dyDescent="0.25">
      <c r="A467" s="71" t="s">
        <v>1306</v>
      </c>
      <c r="B467" s="110" t="s">
        <v>145</v>
      </c>
      <c r="C467" s="98" t="s">
        <v>1211</v>
      </c>
      <c r="D467" s="106" t="s">
        <v>1212</v>
      </c>
      <c r="E467" s="108" t="s">
        <v>139</v>
      </c>
      <c r="F467" s="200">
        <v>160.53</v>
      </c>
      <c r="G467" s="503"/>
      <c r="H467" s="64">
        <f t="shared" si="33"/>
        <v>0</v>
      </c>
      <c r="I467" s="109" t="e">
        <f>H467/$G$499</f>
        <v>#DIV/0!</v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5.75" outlineLevel="1" thickBot="1" x14ac:dyDescent="0.25">
      <c r="A468" s="254">
        <v>15</v>
      </c>
      <c r="B468" s="255"/>
      <c r="C468" s="80"/>
      <c r="D468" s="56" t="s">
        <v>116</v>
      </c>
      <c r="E468" s="253">
        <f>E469</f>
        <v>0</v>
      </c>
      <c r="F468" s="253"/>
      <c r="G468" s="253"/>
      <c r="H468" s="253"/>
      <c r="I468" s="57" t="e">
        <f>E468/$G$499</f>
        <v>#DIV/0!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 outlineLevel="1" x14ac:dyDescent="0.2">
      <c r="A469" s="207" t="s">
        <v>121</v>
      </c>
      <c r="B469" s="208"/>
      <c r="C469" s="58"/>
      <c r="D469" s="59" t="s">
        <v>116</v>
      </c>
      <c r="E469" s="248">
        <f>SUM(H470:H472)</f>
        <v>0</v>
      </c>
      <c r="F469" s="249"/>
      <c r="G469" s="249"/>
      <c r="H469" s="208"/>
      <c r="I469" s="60" t="e">
        <f>E469/$G$499</f>
        <v>#DIV/0!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 outlineLevel="1" x14ac:dyDescent="0.2">
      <c r="A470" s="277" t="s">
        <v>122</v>
      </c>
      <c r="B470" s="275" t="s">
        <v>146</v>
      </c>
      <c r="C470" s="276" t="s">
        <v>667</v>
      </c>
      <c r="D470" s="278" t="s">
        <v>668</v>
      </c>
      <c r="E470" s="279" t="s">
        <v>23</v>
      </c>
      <c r="F470" s="281">
        <v>2</v>
      </c>
      <c r="G470" s="523"/>
      <c r="H470" s="64">
        <f t="shared" ref="H470:H472" si="35">ROUND(G470*F470,2)</f>
        <v>0</v>
      </c>
      <c r="I470" s="109" t="e">
        <f>H470/$G$499</f>
        <v>#DIV/0!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 outlineLevel="1" x14ac:dyDescent="0.2">
      <c r="A471" s="277" t="s">
        <v>123</v>
      </c>
      <c r="B471" s="296" t="s">
        <v>146</v>
      </c>
      <c r="C471" s="294" t="s">
        <v>213</v>
      </c>
      <c r="D471" s="298" t="s">
        <v>214</v>
      </c>
      <c r="E471" s="300" t="s">
        <v>139</v>
      </c>
      <c r="F471" s="263">
        <v>5.52</v>
      </c>
      <c r="G471" s="508"/>
      <c r="H471" s="64">
        <f t="shared" si="35"/>
        <v>0</v>
      </c>
      <c r="I471" s="109" t="e">
        <f>H471/$G$499</f>
        <v>#DIV/0!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3.5" outlineLevel="1" thickBot="1" x14ac:dyDescent="0.25">
      <c r="A472" s="277" t="s">
        <v>124</v>
      </c>
      <c r="B472" s="297" t="s">
        <v>146</v>
      </c>
      <c r="C472" s="293" t="s">
        <v>609</v>
      </c>
      <c r="D472" s="299" t="s">
        <v>610</v>
      </c>
      <c r="E472" s="280" t="s">
        <v>139</v>
      </c>
      <c r="F472" s="301">
        <v>5.52</v>
      </c>
      <c r="G472" s="524"/>
      <c r="H472" s="64">
        <f t="shared" si="35"/>
        <v>0</v>
      </c>
      <c r="I472" s="109" t="e">
        <f>H472/$G$499</f>
        <v>#DIV/0!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thickBot="1" x14ac:dyDescent="0.25">
      <c r="A473" s="254">
        <v>16</v>
      </c>
      <c r="B473" s="255"/>
      <c r="C473" s="80"/>
      <c r="D473" s="56" t="s">
        <v>120</v>
      </c>
      <c r="E473" s="253">
        <f>SUM(E474,E477,E486,E489,E493,E495)</f>
        <v>0</v>
      </c>
      <c r="F473" s="253"/>
      <c r="G473" s="253"/>
      <c r="H473" s="253"/>
      <c r="I473" s="57" t="e">
        <f>E473/$G$499</f>
        <v>#DIV/0!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outlineLevel="1" x14ac:dyDescent="0.2">
      <c r="A474" s="207" t="s">
        <v>1307</v>
      </c>
      <c r="B474" s="208"/>
      <c r="C474" s="58"/>
      <c r="D474" s="59" t="s">
        <v>669</v>
      </c>
      <c r="E474" s="248">
        <f>SUM(H475:H476)</f>
        <v>0</v>
      </c>
      <c r="F474" s="249"/>
      <c r="G474" s="249"/>
      <c r="H474" s="208"/>
      <c r="I474" s="339" t="e">
        <f>E474/$G$499</f>
        <v>#DIV/0!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outlineLevel="1" x14ac:dyDescent="0.2">
      <c r="A475" s="277" t="s">
        <v>1308</v>
      </c>
      <c r="B475" s="360" t="s">
        <v>148</v>
      </c>
      <c r="C475" s="276">
        <v>170170</v>
      </c>
      <c r="D475" s="278" t="s">
        <v>165</v>
      </c>
      <c r="E475" s="279" t="s">
        <v>162</v>
      </c>
      <c r="F475" s="281">
        <v>160.66999999999999</v>
      </c>
      <c r="G475" s="523"/>
      <c r="H475" s="64">
        <f t="shared" ref="H475:H483" si="36">ROUND(G475*F475,2)</f>
        <v>0</v>
      </c>
      <c r="I475" s="372" t="e">
        <f>H475/$G$499</f>
        <v>#DIV/0!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outlineLevel="1" x14ac:dyDescent="0.2">
      <c r="A476" s="277" t="s">
        <v>1309</v>
      </c>
      <c r="B476" s="423" t="s">
        <v>146</v>
      </c>
      <c r="C476" s="424" t="s">
        <v>670</v>
      </c>
      <c r="D476" s="298" t="s">
        <v>671</v>
      </c>
      <c r="E476" s="327" t="s">
        <v>23</v>
      </c>
      <c r="F476" s="263">
        <v>2</v>
      </c>
      <c r="G476" s="525"/>
      <c r="H476" s="105">
        <f t="shared" si="36"/>
        <v>0</v>
      </c>
      <c r="I476" s="369" t="e">
        <f>H476/$G$499</f>
        <v>#DIV/0!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outlineLevel="1" x14ac:dyDescent="0.2">
      <c r="A477" s="231" t="s">
        <v>1310</v>
      </c>
      <c r="B477" s="208"/>
      <c r="C477" s="58"/>
      <c r="D477" s="425" t="s">
        <v>1213</v>
      </c>
      <c r="E477" s="427">
        <f>SUM(H478:H485)</f>
        <v>0</v>
      </c>
      <c r="F477" s="345"/>
      <c r="G477" s="345"/>
      <c r="H477" s="428"/>
      <c r="I477" s="339" t="e">
        <f>E477/$G$499</f>
        <v>#DIV/0!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outlineLevel="1" x14ac:dyDescent="0.2">
      <c r="A478" s="370" t="s">
        <v>1311</v>
      </c>
      <c r="B478" s="355" t="s">
        <v>146</v>
      </c>
      <c r="C478" s="365" t="s">
        <v>423</v>
      </c>
      <c r="D478" s="298" t="s">
        <v>424</v>
      </c>
      <c r="E478" s="327" t="s">
        <v>128</v>
      </c>
      <c r="F478" s="263">
        <v>57.24</v>
      </c>
      <c r="G478" s="514"/>
      <c r="H478" s="64">
        <f t="shared" si="36"/>
        <v>0</v>
      </c>
      <c r="I478" s="372" t="e">
        <f t="shared" ref="I478:I485" si="37">H478/$G$499</f>
        <v>#DIV/0!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outlineLevel="1" x14ac:dyDescent="0.2">
      <c r="A479" s="370" t="s">
        <v>1312</v>
      </c>
      <c r="B479" s="362" t="s">
        <v>148</v>
      </c>
      <c r="C479" s="363" t="s">
        <v>1214</v>
      </c>
      <c r="D479" s="364" t="s">
        <v>801</v>
      </c>
      <c r="E479" s="300" t="s">
        <v>139</v>
      </c>
      <c r="F479" s="272">
        <v>317.98</v>
      </c>
      <c r="G479" s="515"/>
      <c r="H479" s="64">
        <f t="shared" si="36"/>
        <v>0</v>
      </c>
      <c r="I479" s="109" t="e">
        <f t="shared" si="37"/>
        <v>#DIV/0!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 outlineLevel="1" x14ac:dyDescent="0.2">
      <c r="A480" s="370" t="s">
        <v>1313</v>
      </c>
      <c r="B480" s="361" t="s">
        <v>145</v>
      </c>
      <c r="C480" s="356" t="s">
        <v>818</v>
      </c>
      <c r="D480" s="357" t="s">
        <v>819</v>
      </c>
      <c r="E480" s="358" t="s">
        <v>128</v>
      </c>
      <c r="F480" s="273">
        <v>15.9</v>
      </c>
      <c r="G480" s="518"/>
      <c r="H480" s="64">
        <f t="shared" si="36"/>
        <v>0</v>
      </c>
      <c r="I480" s="109" t="e">
        <f t="shared" si="37"/>
        <v>#DIV/0!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outlineLevel="1" x14ac:dyDescent="0.2">
      <c r="A481" s="370" t="s">
        <v>1314</v>
      </c>
      <c r="B481" s="361" t="s">
        <v>145</v>
      </c>
      <c r="C481" s="356" t="s">
        <v>1192</v>
      </c>
      <c r="D481" s="357" t="s">
        <v>1193</v>
      </c>
      <c r="E481" s="358" t="s">
        <v>139</v>
      </c>
      <c r="F481" s="273">
        <v>317.98</v>
      </c>
      <c r="G481" s="518"/>
      <c r="H481" s="64">
        <f t="shared" si="36"/>
        <v>0</v>
      </c>
      <c r="I481" s="109" t="e">
        <f t="shared" si="37"/>
        <v>#DIV/0!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outlineLevel="1" x14ac:dyDescent="0.2">
      <c r="A482" s="370" t="s">
        <v>1315</v>
      </c>
      <c r="B482" s="355" t="s">
        <v>146</v>
      </c>
      <c r="C482" s="365" t="s">
        <v>285</v>
      </c>
      <c r="D482" s="298" t="s">
        <v>286</v>
      </c>
      <c r="E482" s="327" t="s">
        <v>139</v>
      </c>
      <c r="F482" s="263">
        <v>317.98</v>
      </c>
      <c r="G482" s="514"/>
      <c r="H482" s="64">
        <f t="shared" si="36"/>
        <v>0</v>
      </c>
      <c r="I482" s="109" t="e">
        <f t="shared" si="37"/>
        <v>#DIV/0!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 outlineLevel="1" x14ac:dyDescent="0.2">
      <c r="A483" s="370" t="s">
        <v>1316</v>
      </c>
      <c r="B483" s="362" t="s">
        <v>146</v>
      </c>
      <c r="C483" s="363" t="s">
        <v>672</v>
      </c>
      <c r="D483" s="364" t="s">
        <v>673</v>
      </c>
      <c r="E483" s="300" t="s">
        <v>139</v>
      </c>
      <c r="F483" s="272">
        <v>317.98</v>
      </c>
      <c r="G483" s="515"/>
      <c r="H483" s="64">
        <f t="shared" si="36"/>
        <v>0</v>
      </c>
      <c r="I483" s="109" t="e">
        <f t="shared" si="37"/>
        <v>#DIV/0!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outlineLevel="1" x14ac:dyDescent="0.2">
      <c r="A484" s="370" t="s">
        <v>1317</v>
      </c>
      <c r="B484" s="361" t="s">
        <v>145</v>
      </c>
      <c r="C484" s="356" t="s">
        <v>674</v>
      </c>
      <c r="D484" s="357" t="s">
        <v>675</v>
      </c>
      <c r="E484" s="358" t="s">
        <v>23</v>
      </c>
      <c r="F484" s="273">
        <v>6</v>
      </c>
      <c r="G484" s="504"/>
      <c r="H484" s="64">
        <f t="shared" ref="H484:H485" si="38">ROUND(G484*F484,2)</f>
        <v>0</v>
      </c>
      <c r="I484" s="109" t="e">
        <f t="shared" si="37"/>
        <v>#DIV/0!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outlineLevel="1" x14ac:dyDescent="0.2">
      <c r="A485" s="370" t="s">
        <v>1318</v>
      </c>
      <c r="B485" s="366" t="s">
        <v>146</v>
      </c>
      <c r="C485" s="367" t="s">
        <v>676</v>
      </c>
      <c r="D485" s="368" t="s">
        <v>677</v>
      </c>
      <c r="E485" s="336" t="s">
        <v>162</v>
      </c>
      <c r="F485" s="337">
        <v>135.16999999999999</v>
      </c>
      <c r="G485" s="526"/>
      <c r="H485" s="241">
        <f t="shared" si="38"/>
        <v>0</v>
      </c>
      <c r="I485" s="369" t="e">
        <f t="shared" si="37"/>
        <v>#DIV/0!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outlineLevel="1" x14ac:dyDescent="0.2">
      <c r="A486" s="207" t="s">
        <v>1319</v>
      </c>
      <c r="B486" s="208"/>
      <c r="C486" s="58"/>
      <c r="D486" s="59" t="s">
        <v>678</v>
      </c>
      <c r="E486" s="248">
        <f>SUM(H487:H488)</f>
        <v>0</v>
      </c>
      <c r="F486" s="249"/>
      <c r="G486" s="249"/>
      <c r="H486" s="208"/>
      <c r="I486" s="60" t="e">
        <f>E486/$G$499</f>
        <v>#DIV/0!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25.5" outlineLevel="1" x14ac:dyDescent="0.2">
      <c r="A487" s="277" t="s">
        <v>1320</v>
      </c>
      <c r="B487" s="361" t="s">
        <v>144</v>
      </c>
      <c r="C487" s="356" t="s">
        <v>1215</v>
      </c>
      <c r="D487" s="357" t="s">
        <v>1216</v>
      </c>
      <c r="E487" s="358" t="s">
        <v>139</v>
      </c>
      <c r="F487" s="273">
        <v>454.78</v>
      </c>
      <c r="G487" s="518"/>
      <c r="H487" s="64">
        <f t="shared" ref="H487:H498" si="39">ROUND(G487*F487,2)</f>
        <v>0</v>
      </c>
      <c r="I487" s="109" t="e">
        <f>H487/$G$499</f>
        <v>#DIV/0!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outlineLevel="1" x14ac:dyDescent="0.2">
      <c r="A488" s="371" t="s">
        <v>1321</v>
      </c>
      <c r="B488" s="366" t="s">
        <v>146</v>
      </c>
      <c r="C488" s="367" t="s">
        <v>679</v>
      </c>
      <c r="D488" s="368" t="s">
        <v>680</v>
      </c>
      <c r="E488" s="336" t="s">
        <v>23</v>
      </c>
      <c r="F488" s="337">
        <v>20</v>
      </c>
      <c r="G488" s="527"/>
      <c r="H488" s="241">
        <f t="shared" si="39"/>
        <v>0</v>
      </c>
      <c r="I488" s="369" t="e">
        <f>H488/$G$499</f>
        <v>#DIV/0!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outlineLevel="1" x14ac:dyDescent="0.2">
      <c r="A489" s="231" t="s">
        <v>1322</v>
      </c>
      <c r="B489" s="208"/>
      <c r="C489" s="58"/>
      <c r="D489" s="59" t="s">
        <v>681</v>
      </c>
      <c r="E489" s="248">
        <f>SUM(H490:H492)</f>
        <v>0</v>
      </c>
      <c r="F489" s="249"/>
      <c r="G489" s="249"/>
      <c r="H489" s="208"/>
      <c r="I489" s="442" t="e">
        <f>E489/$G$499</f>
        <v>#DIV/0!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outlineLevel="1" x14ac:dyDescent="0.2">
      <c r="A490" s="295" t="s">
        <v>1323</v>
      </c>
      <c r="B490" s="361" t="s">
        <v>146</v>
      </c>
      <c r="C490" s="356" t="s">
        <v>125</v>
      </c>
      <c r="D490" s="357" t="s">
        <v>179</v>
      </c>
      <c r="E490" s="358" t="s">
        <v>23</v>
      </c>
      <c r="F490" s="273">
        <v>2</v>
      </c>
      <c r="G490" s="518"/>
      <c r="H490" s="64">
        <f t="shared" si="39"/>
        <v>0</v>
      </c>
      <c r="I490" s="426" t="e">
        <f>H490/$G$499</f>
        <v>#DIV/0!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outlineLevel="1" x14ac:dyDescent="0.2">
      <c r="A491" s="295" t="s">
        <v>1324</v>
      </c>
      <c r="B491" s="361" t="s">
        <v>145</v>
      </c>
      <c r="C491" s="356" t="s">
        <v>1217</v>
      </c>
      <c r="D491" s="357" t="s">
        <v>1218</v>
      </c>
      <c r="E491" s="358" t="s">
        <v>139</v>
      </c>
      <c r="F491" s="273">
        <v>707.2</v>
      </c>
      <c r="G491" s="518"/>
      <c r="H491" s="64">
        <f t="shared" si="39"/>
        <v>0</v>
      </c>
      <c r="I491" s="109" t="e">
        <f>H491/$G$499</f>
        <v>#DIV/0!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 outlineLevel="1" x14ac:dyDescent="0.2">
      <c r="A492" s="371" t="s">
        <v>1325</v>
      </c>
      <c r="B492" s="366" t="s">
        <v>145</v>
      </c>
      <c r="C492" s="367" t="s">
        <v>1219</v>
      </c>
      <c r="D492" s="368" t="s">
        <v>1220</v>
      </c>
      <c r="E492" s="336" t="s">
        <v>139</v>
      </c>
      <c r="F492" s="337">
        <v>707.2</v>
      </c>
      <c r="G492" s="527"/>
      <c r="H492" s="241">
        <f t="shared" si="39"/>
        <v>0</v>
      </c>
      <c r="I492" s="369" t="e">
        <f>H492/$G$499</f>
        <v>#DIV/0!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outlineLevel="1" x14ac:dyDescent="0.2">
      <c r="A493" s="207" t="s">
        <v>1326</v>
      </c>
      <c r="B493" s="208"/>
      <c r="C493" s="58"/>
      <c r="D493" s="59" t="s">
        <v>682</v>
      </c>
      <c r="E493" s="248">
        <f>SUM(H494:H494)</f>
        <v>0</v>
      </c>
      <c r="F493" s="249"/>
      <c r="G493" s="249"/>
      <c r="H493" s="208"/>
      <c r="I493" s="339" t="e">
        <f>E493/$G$499</f>
        <v>#DIV/0!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outlineLevel="1" x14ac:dyDescent="0.2">
      <c r="A494" s="429" t="s">
        <v>1327</v>
      </c>
      <c r="B494" s="434" t="s">
        <v>145</v>
      </c>
      <c r="C494" s="430" t="s">
        <v>1221</v>
      </c>
      <c r="D494" s="431" t="s">
        <v>1222</v>
      </c>
      <c r="E494" s="432" t="s">
        <v>139</v>
      </c>
      <c r="F494" s="433">
        <v>6538.53</v>
      </c>
      <c r="G494" s="528"/>
      <c r="H494" s="252">
        <f t="shared" si="39"/>
        <v>0</v>
      </c>
      <c r="I494" s="451" t="e">
        <f>H494/$G$499</f>
        <v>#DIV/0!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 outlineLevel="1" x14ac:dyDescent="0.2">
      <c r="A495" s="231" t="s">
        <v>1328</v>
      </c>
      <c r="B495" s="208"/>
      <c r="C495" s="58"/>
      <c r="D495" s="59" t="s">
        <v>1223</v>
      </c>
      <c r="E495" s="248">
        <f>SUM(H496:H498)</f>
        <v>0</v>
      </c>
      <c r="F495" s="249"/>
      <c r="G495" s="249"/>
      <c r="H495" s="208"/>
      <c r="I495" s="442" t="e">
        <f>E495/$G$499</f>
        <v>#DIV/0!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outlineLevel="1" x14ac:dyDescent="0.2">
      <c r="A496" s="359" t="s">
        <v>1329</v>
      </c>
      <c r="B496" s="361" t="s">
        <v>145</v>
      </c>
      <c r="C496" s="356" t="s">
        <v>1224</v>
      </c>
      <c r="D496" s="357" t="s">
        <v>1225</v>
      </c>
      <c r="E496" s="358" t="s">
        <v>128</v>
      </c>
      <c r="F496" s="273">
        <v>77.069999999999993</v>
      </c>
      <c r="G496" s="518"/>
      <c r="H496" s="64">
        <f t="shared" si="39"/>
        <v>0</v>
      </c>
      <c r="I496" s="426" t="e">
        <f>H496/$G$499</f>
        <v>#DIV/0!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25.5" outlineLevel="1" x14ac:dyDescent="0.2">
      <c r="A497" s="359" t="s">
        <v>1330</v>
      </c>
      <c r="B497" s="361" t="s">
        <v>145</v>
      </c>
      <c r="C497" s="356" t="s">
        <v>1226</v>
      </c>
      <c r="D497" s="357" t="s">
        <v>1227</v>
      </c>
      <c r="E497" s="358" t="s">
        <v>128</v>
      </c>
      <c r="F497" s="273">
        <v>77.069999999999993</v>
      </c>
      <c r="G497" s="518"/>
      <c r="H497" s="64">
        <f t="shared" si="39"/>
        <v>0</v>
      </c>
      <c r="I497" s="109" t="e">
        <f>H497/$G$499</f>
        <v>#DIV/0!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3.5" outlineLevel="1" thickBot="1" x14ac:dyDescent="0.25">
      <c r="A498" s="359" t="s">
        <v>1331</v>
      </c>
      <c r="B498" s="361" t="s">
        <v>145</v>
      </c>
      <c r="C498" s="356" t="s">
        <v>818</v>
      </c>
      <c r="D498" s="357" t="s">
        <v>819</v>
      </c>
      <c r="E498" s="358" t="s">
        <v>128</v>
      </c>
      <c r="F498" s="273">
        <v>77.069999999999993</v>
      </c>
      <c r="G498" s="518"/>
      <c r="H498" s="64">
        <f t="shared" si="39"/>
        <v>0</v>
      </c>
      <c r="I498" s="109" t="e">
        <f>H498/$G$499</f>
        <v>#DIV/0!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s="26" customFormat="1" ht="18.75" thickBot="1" x14ac:dyDescent="0.3">
      <c r="A499" s="114" t="s">
        <v>161</v>
      </c>
      <c r="B499" s="114"/>
      <c r="C499" s="114"/>
      <c r="D499" s="115"/>
      <c r="E499" s="116"/>
      <c r="F499" s="117"/>
      <c r="G499" s="655">
        <f>SUM(E473,E468,E449,E422,E411,E408,E280,E243,E143,E126,E111,E101,E54,E44,E15,E90)</f>
        <v>0</v>
      </c>
      <c r="H499" s="656"/>
      <c r="I499" s="118" t="e">
        <f>SUM(I473,I468,I449,I422,I411,I408,I280,I243,I143,I126,I111,I101,I90,I54,I44,I15)</f>
        <v>#DIV/0!</v>
      </c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</row>
    <row r="500" spans="1:23" s="26" customFormat="1" ht="18.75" thickBot="1" x14ac:dyDescent="0.3">
      <c r="A500" s="114" t="s">
        <v>155</v>
      </c>
      <c r="B500" s="114"/>
      <c r="C500" s="114"/>
      <c r="D500" s="115"/>
      <c r="E500" s="116" t="s">
        <v>156</v>
      </c>
      <c r="F500" s="529" t="s">
        <v>1333</v>
      </c>
      <c r="G500" s="655" t="e">
        <f>G499*(1+F500)</f>
        <v>#VALUE!</v>
      </c>
      <c r="H500" s="656"/>
      <c r="I500" s="118" t="e">
        <f>I499</f>
        <v>#DIV/0!</v>
      </c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</row>
    <row r="501" spans="1:23" ht="35.25" customHeight="1" x14ac:dyDescent="0.2">
      <c r="A501" s="465"/>
      <c r="B501" s="465"/>
      <c r="C501" s="465"/>
      <c r="D501" s="465"/>
      <c r="E501" s="465"/>
      <c r="F501" s="465"/>
      <c r="G501" s="27"/>
      <c r="H501" s="466"/>
      <c r="I501" s="46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customHeight="1" x14ac:dyDescent="0.2">
      <c r="A502" s="28"/>
      <c r="B502" s="28"/>
      <c r="C502" s="2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 customHeight="1" x14ac:dyDescent="0.2">
      <c r="A504" s="28"/>
      <c r="B504" s="29"/>
      <c r="C504" s="468"/>
      <c r="E504" s="27"/>
      <c r="F504" s="654"/>
      <c r="G504" s="654"/>
      <c r="H504" s="654"/>
      <c r="I504" s="2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 customHeight="1" x14ac:dyDescent="0.2">
      <c r="A505" s="28"/>
      <c r="B505" s="29"/>
      <c r="C505" s="468"/>
      <c r="E505" s="27"/>
      <c r="F505" s="27"/>
      <c r="G505" s="466"/>
      <c r="H505" s="470"/>
      <c r="I505" s="2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customHeight="1" x14ac:dyDescent="0.2">
      <c r="A506" s="28"/>
      <c r="B506" s="29"/>
      <c r="G506" s="30"/>
      <c r="H506" s="471"/>
      <c r="I506" s="2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 customHeight="1" x14ac:dyDescent="0.2">
      <c r="A507" s="28"/>
      <c r="B507" s="29"/>
      <c r="G507" s="30"/>
      <c r="H507" s="471"/>
      <c r="I507" s="2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customHeight="1" x14ac:dyDescent="0.2">
      <c r="A508" s="28"/>
      <c r="B508" s="3"/>
      <c r="G508" s="30"/>
      <c r="H508" s="471"/>
      <c r="I508" s="2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 customHeight="1" x14ac:dyDescent="0.2">
      <c r="A509" s="28"/>
      <c r="B509" s="3"/>
      <c r="C509" s="453"/>
      <c r="D509" s="472"/>
      <c r="E509" s="472"/>
      <c r="F509" s="472"/>
      <c r="G509" s="472"/>
      <c r="H509" s="471"/>
      <c r="I509" s="2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customHeight="1" x14ac:dyDescent="0.2">
      <c r="A510" s="28"/>
      <c r="B510" s="3"/>
      <c r="C510" s="469"/>
      <c r="D510" s="473"/>
      <c r="E510" s="473"/>
      <c r="F510" s="474"/>
      <c r="G510" s="473"/>
      <c r="H510" s="475"/>
      <c r="I510" s="2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 customHeight="1" x14ac:dyDescent="0.2">
      <c r="A511" s="28"/>
      <c r="B511" s="3"/>
      <c r="C511" s="468"/>
      <c r="D511" s="473"/>
      <c r="E511" s="473"/>
      <c r="F511" s="474"/>
      <c r="G511" s="473"/>
      <c r="H511" s="475"/>
      <c r="I511" s="2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customHeight="1" x14ac:dyDescent="0.2">
      <c r="A512" s="28"/>
      <c r="H512" s="475"/>
      <c r="I512" s="28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customHeight="1" x14ac:dyDescent="0.2">
      <c r="A513" s="28"/>
      <c r="H513" s="475"/>
      <c r="I513" s="28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customHeight="1" x14ac:dyDescent="0.2">
      <c r="A514" s="28"/>
      <c r="B514" s="3"/>
      <c r="C514" s="476"/>
      <c r="D514" s="477"/>
      <c r="E514" s="477"/>
      <c r="F514" s="476"/>
      <c r="G514" s="478"/>
      <c r="H514" s="475"/>
      <c r="I514" s="2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customHeight="1" x14ac:dyDescent="0.2">
      <c r="A517" s="3"/>
      <c r="B517" s="3"/>
      <c r="C517" s="3"/>
      <c r="D517" s="4"/>
      <c r="E517" s="3"/>
      <c r="F517" s="33"/>
      <c r="G517" s="33"/>
      <c r="H517" s="33"/>
      <c r="I517" s="3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customHeight="1" x14ac:dyDescent="0.2">
      <c r="A518" s="3"/>
      <c r="B518" s="3"/>
      <c r="C518" s="3"/>
      <c r="D518" s="4"/>
      <c r="E518" s="3"/>
      <c r="F518" s="33"/>
      <c r="G518" s="33"/>
      <c r="H518" s="33"/>
      <c r="I518" s="3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customHeight="1" x14ac:dyDescent="0.2">
      <c r="A519" s="3"/>
      <c r="B519" s="3"/>
      <c r="C519" s="3"/>
      <c r="D519" s="4"/>
      <c r="E519" s="3"/>
      <c r="F519" s="33"/>
      <c r="G519" s="33"/>
      <c r="H519" s="33"/>
      <c r="I519" s="3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customHeight="1" x14ac:dyDescent="0.2">
      <c r="A520" s="3"/>
      <c r="B520" s="3"/>
      <c r="C520" s="3"/>
      <c r="D520" s="4"/>
      <c r="E520" s="3"/>
      <c r="F520" s="33"/>
      <c r="G520" s="33"/>
      <c r="H520" s="33"/>
      <c r="I520" s="3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customHeight="1" x14ac:dyDescent="0.2">
      <c r="A521" s="3"/>
      <c r="B521" s="3"/>
      <c r="C521" s="3"/>
      <c r="D521" s="4"/>
      <c r="E521" s="3"/>
      <c r="F521" s="33"/>
      <c r="G521" s="33"/>
      <c r="H521" s="33"/>
      <c r="I521" s="3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customHeight="1" x14ac:dyDescent="0.2">
      <c r="A522" s="3"/>
      <c r="B522" s="3"/>
      <c r="C522" s="3"/>
      <c r="D522" s="4"/>
      <c r="E522" s="3"/>
      <c r="F522" s="33"/>
      <c r="G522" s="33"/>
      <c r="H522" s="33"/>
      <c r="I522" s="3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customHeight="1" x14ac:dyDescent="0.2">
      <c r="A523" s="3"/>
      <c r="B523" s="3"/>
      <c r="C523" s="3"/>
      <c r="D523" s="4"/>
      <c r="E523" s="3"/>
      <c r="F523" s="33"/>
      <c r="G523" s="33"/>
      <c r="H523" s="33"/>
      <c r="I523" s="3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customHeight="1" x14ac:dyDescent="0.2">
      <c r="A524" s="3"/>
      <c r="B524" s="3"/>
      <c r="C524" s="3"/>
      <c r="D524" s="4"/>
      <c r="E524" s="3"/>
      <c r="F524" s="33"/>
      <c r="G524" s="33"/>
      <c r="H524" s="33"/>
      <c r="I524" s="3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customHeight="1" x14ac:dyDescent="0.2">
      <c r="A525" s="3"/>
      <c r="B525" s="3"/>
      <c r="C525" s="3"/>
      <c r="D525" s="4"/>
      <c r="E525" s="3"/>
      <c r="F525" s="33"/>
      <c r="G525" s="33"/>
      <c r="H525" s="33"/>
      <c r="I525" s="3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 customHeight="1" x14ac:dyDescent="0.2">
      <c r="A526" s="3"/>
      <c r="B526" s="3"/>
      <c r="C526" s="3"/>
      <c r="D526" s="4"/>
      <c r="E526" s="3"/>
      <c r="F526" s="33"/>
      <c r="G526" s="33"/>
      <c r="H526" s="33"/>
      <c r="I526" s="3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customHeight="1" x14ac:dyDescent="0.2">
      <c r="A527" s="3"/>
      <c r="B527" s="3"/>
      <c r="C527" s="3"/>
      <c r="D527" s="4"/>
      <c r="E527" s="3"/>
      <c r="F527" s="33"/>
      <c r="G527" s="33"/>
      <c r="H527" s="33"/>
      <c r="I527" s="3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customHeight="1" x14ac:dyDescent="0.2">
      <c r="A528" s="3"/>
      <c r="B528" s="3"/>
      <c r="C528" s="3"/>
      <c r="D528" s="4"/>
      <c r="E528" s="3"/>
      <c r="F528" s="33"/>
      <c r="G528" s="33"/>
      <c r="H528" s="33"/>
      <c r="I528" s="3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customHeight="1" x14ac:dyDescent="0.2">
      <c r="A529" s="3"/>
      <c r="B529" s="3"/>
      <c r="C529" s="3"/>
      <c r="D529" s="4"/>
      <c r="E529" s="3"/>
      <c r="F529" s="33"/>
      <c r="G529" s="33"/>
      <c r="H529" s="33"/>
      <c r="I529" s="3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customHeight="1" x14ac:dyDescent="0.2">
      <c r="A530" s="3"/>
      <c r="B530" s="3"/>
      <c r="C530" s="3"/>
      <c r="D530" s="4"/>
      <c r="E530" s="3"/>
      <c r="F530" s="33"/>
      <c r="G530" s="33"/>
      <c r="H530" s="33"/>
      <c r="I530" s="3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customHeight="1" x14ac:dyDescent="0.2">
      <c r="A531" s="3"/>
      <c r="B531" s="3"/>
      <c r="C531" s="3"/>
      <c r="D531" s="4"/>
      <c r="E531" s="3"/>
      <c r="F531" s="33"/>
      <c r="G531" s="33"/>
      <c r="H531" s="33"/>
      <c r="I531" s="3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customHeight="1" x14ac:dyDescent="0.2">
      <c r="A532" s="3"/>
      <c r="B532" s="3"/>
      <c r="C532" s="3"/>
      <c r="D532" s="4"/>
      <c r="E532" s="3"/>
      <c r="F532" s="33"/>
      <c r="G532" s="33"/>
      <c r="H532" s="33"/>
      <c r="I532" s="3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 customHeight="1" x14ac:dyDescent="0.2">
      <c r="A533" s="3"/>
      <c r="B533" s="3"/>
      <c r="C533" s="4"/>
      <c r="D533" s="3"/>
      <c r="E533" s="33"/>
      <c r="F533" s="33"/>
      <c r="G533" s="34"/>
      <c r="H533" s="33"/>
      <c r="I533" s="3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customHeight="1" x14ac:dyDescent="0.2">
      <c r="A534" s="3"/>
      <c r="B534" s="3"/>
      <c r="C534" s="4"/>
      <c r="D534" s="3"/>
      <c r="E534" s="33"/>
      <c r="F534" s="33"/>
      <c r="G534" s="34"/>
      <c r="H534" s="33"/>
      <c r="I534" s="3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customHeight="1" x14ac:dyDescent="0.2">
      <c r="A535" s="3"/>
      <c r="B535" s="3"/>
      <c r="C535" s="4"/>
      <c r="D535" s="3"/>
      <c r="E535" s="33"/>
      <c r="F535" s="33"/>
      <c r="G535" s="34"/>
      <c r="H535" s="33"/>
      <c r="I535" s="3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customHeight="1" x14ac:dyDescent="0.2">
      <c r="A536" s="3"/>
      <c r="B536" s="3"/>
      <c r="C536" s="4"/>
      <c r="D536" s="3"/>
      <c r="E536" s="33"/>
      <c r="F536" s="33"/>
      <c r="G536" s="34"/>
      <c r="H536" s="33"/>
      <c r="I536" s="3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customHeight="1" x14ac:dyDescent="0.2">
      <c r="A537" s="3"/>
      <c r="B537" s="3"/>
      <c r="C537" s="4"/>
      <c r="D537" s="3"/>
      <c r="E537" s="33"/>
      <c r="F537" s="33"/>
      <c r="G537" s="34"/>
      <c r="H537" s="33"/>
      <c r="I537" s="3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customHeight="1" x14ac:dyDescent="0.2">
      <c r="A538" s="3"/>
      <c r="B538" s="3"/>
      <c r="C538" s="4"/>
      <c r="D538" s="3"/>
      <c r="E538" s="33"/>
      <c r="F538" s="33"/>
      <c r="G538" s="34"/>
      <c r="H538" s="33"/>
      <c r="I538" s="3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customHeight="1" x14ac:dyDescent="0.2">
      <c r="A539" s="3"/>
      <c r="B539" s="3"/>
      <c r="C539" s="4"/>
      <c r="D539" s="3"/>
      <c r="E539" s="33"/>
      <c r="F539" s="33"/>
      <c r="G539" s="34"/>
      <c r="H539" s="33"/>
      <c r="I539" s="3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customHeight="1" x14ac:dyDescent="0.2">
      <c r="A540" s="3"/>
      <c r="B540" s="3"/>
      <c r="C540" s="4"/>
      <c r="D540" s="3"/>
      <c r="E540" s="33"/>
      <c r="F540" s="33"/>
      <c r="G540" s="34"/>
      <c r="H540" s="33"/>
      <c r="I540" s="3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customHeight="1" x14ac:dyDescent="0.2">
      <c r="A541" s="3"/>
      <c r="B541" s="3"/>
      <c r="C541" s="4"/>
      <c r="D541" s="3"/>
      <c r="E541" s="33"/>
      <c r="F541" s="33"/>
      <c r="G541" s="34"/>
      <c r="H541" s="33"/>
      <c r="I541" s="3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customHeight="1" x14ac:dyDescent="0.2">
      <c r="A542" s="3"/>
      <c r="B542" s="3"/>
      <c r="C542" s="4"/>
      <c r="D542" s="3"/>
      <c r="E542" s="33"/>
      <c r="F542" s="33"/>
      <c r="G542" s="34"/>
      <c r="H542" s="33"/>
      <c r="I542" s="3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customHeight="1" x14ac:dyDescent="0.2">
      <c r="A543" s="3"/>
      <c r="B543" s="3"/>
      <c r="C543" s="4"/>
      <c r="D543" s="3"/>
      <c r="E543" s="33"/>
      <c r="F543" s="33"/>
      <c r="G543" s="34"/>
      <c r="H543" s="33"/>
      <c r="I543" s="3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customHeight="1" x14ac:dyDescent="0.2">
      <c r="A544" s="3"/>
      <c r="B544" s="3"/>
      <c r="C544" s="4"/>
      <c r="D544" s="3"/>
      <c r="E544" s="33"/>
      <c r="F544" s="33"/>
      <c r="G544" s="34"/>
      <c r="H544" s="33"/>
      <c r="I544" s="3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customHeight="1" x14ac:dyDescent="0.2">
      <c r="A545" s="3"/>
      <c r="B545" s="3"/>
      <c r="C545" s="4"/>
      <c r="D545" s="3"/>
      <c r="E545" s="33"/>
      <c r="F545" s="33"/>
      <c r="G545" s="34"/>
      <c r="H545" s="33"/>
      <c r="I545" s="3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customHeight="1" x14ac:dyDescent="0.2">
      <c r="A546" s="3"/>
      <c r="B546" s="3"/>
      <c r="C546" s="3"/>
      <c r="D546" s="4"/>
      <c r="E546" s="3"/>
      <c r="F546" s="33"/>
      <c r="G546" s="33"/>
      <c r="H546" s="33"/>
      <c r="I546" s="3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customHeight="1" x14ac:dyDescent="0.2">
      <c r="A547" s="3"/>
      <c r="B547" s="3"/>
      <c r="C547" s="3"/>
      <c r="D547" s="4"/>
      <c r="E547" s="3"/>
      <c r="F547" s="33"/>
      <c r="G547" s="33"/>
      <c r="H547" s="33"/>
      <c r="I547" s="3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customHeight="1" x14ac:dyDescent="0.2">
      <c r="A548" s="3"/>
      <c r="B548" s="3"/>
      <c r="C548" s="3"/>
      <c r="D548" s="4"/>
      <c r="E548" s="3"/>
      <c r="F548" s="33"/>
      <c r="G548" s="33"/>
      <c r="H548" s="33"/>
      <c r="I548" s="3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customHeight="1" x14ac:dyDescent="0.2">
      <c r="A549" s="3"/>
      <c r="B549" s="3"/>
      <c r="C549" s="3"/>
      <c r="D549" s="4"/>
      <c r="E549" s="3"/>
      <c r="F549" s="33"/>
      <c r="G549" s="33"/>
      <c r="H549" s="33"/>
      <c r="I549" s="3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customHeight="1" x14ac:dyDescent="0.2">
      <c r="A550" s="3"/>
      <c r="B550" s="3"/>
      <c r="C550" s="3"/>
      <c r="D550" s="4"/>
      <c r="E550" s="3"/>
      <c r="F550" s="33"/>
      <c r="G550" s="33"/>
      <c r="H550" s="33"/>
      <c r="I550" s="3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customHeight="1" x14ac:dyDescent="0.2">
      <c r="A551" s="3"/>
      <c r="B551" s="3"/>
      <c r="C551" s="3"/>
      <c r="D551" s="4"/>
      <c r="E551" s="3"/>
      <c r="F551" s="33"/>
      <c r="G551" s="33"/>
      <c r="H551" s="33"/>
      <c r="I551" s="3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customHeight="1" x14ac:dyDescent="0.2">
      <c r="A552" s="3"/>
      <c r="B552" s="3"/>
      <c r="C552" s="3"/>
      <c r="D552" s="4"/>
      <c r="E552" s="3"/>
      <c r="F552" s="33"/>
      <c r="G552" s="33"/>
      <c r="H552" s="33"/>
      <c r="I552" s="3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customHeight="1" x14ac:dyDescent="0.2">
      <c r="A553" s="3"/>
      <c r="B553" s="3"/>
      <c r="C553" s="3"/>
      <c r="D553" s="4"/>
      <c r="E553" s="3"/>
      <c r="F553" s="33"/>
      <c r="G553" s="33"/>
      <c r="H553" s="33"/>
      <c r="I553" s="3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customHeight="1" x14ac:dyDescent="0.2">
      <c r="A554" s="3"/>
      <c r="B554" s="3"/>
      <c r="C554" s="3"/>
      <c r="D554" s="4"/>
      <c r="E554" s="3"/>
      <c r="F554" s="33"/>
      <c r="G554" s="33"/>
      <c r="H554" s="33"/>
      <c r="I554" s="3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customHeight="1" x14ac:dyDescent="0.2">
      <c r="A555" s="3"/>
      <c r="B555" s="3"/>
      <c r="C555" s="3"/>
      <c r="D555" s="4"/>
      <c r="E555" s="3"/>
      <c r="F555" s="33"/>
      <c r="G555" s="33"/>
      <c r="H555" s="33"/>
      <c r="I555" s="3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customHeight="1" x14ac:dyDescent="0.2">
      <c r="A556" s="3"/>
      <c r="B556" s="3"/>
      <c r="C556" s="3"/>
      <c r="D556" s="4"/>
      <c r="E556" s="3"/>
      <c r="F556" s="33"/>
      <c r="G556" s="33"/>
      <c r="H556" s="33"/>
      <c r="I556" s="3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customHeight="1" x14ac:dyDescent="0.2">
      <c r="A557" s="3"/>
      <c r="B557" s="3"/>
      <c r="C557" s="3"/>
      <c r="D557" s="4"/>
      <c r="E557" s="3"/>
      <c r="F557" s="33"/>
      <c r="G557" s="33"/>
      <c r="H557" s="33"/>
      <c r="I557" s="3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customHeight="1" x14ac:dyDescent="0.2">
      <c r="A558" s="3"/>
      <c r="B558" s="3"/>
      <c r="C558" s="3"/>
      <c r="D558" s="4"/>
      <c r="E558" s="3"/>
      <c r="F558" s="33"/>
      <c r="G558" s="33"/>
      <c r="H558" s="33"/>
      <c r="I558" s="3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customHeight="1" x14ac:dyDescent="0.2">
      <c r="A559" s="3"/>
      <c r="B559" s="3"/>
      <c r="C559" s="3"/>
      <c r="D559" s="4"/>
      <c r="E559" s="3"/>
      <c r="F559" s="33"/>
      <c r="G559" s="33"/>
      <c r="H559" s="33"/>
      <c r="I559" s="3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customHeight="1" x14ac:dyDescent="0.2">
      <c r="A560" s="3"/>
      <c r="B560" s="3"/>
      <c r="C560" s="3"/>
      <c r="D560" s="4"/>
      <c r="E560" s="3"/>
      <c r="F560" s="33"/>
      <c r="G560" s="33"/>
      <c r="H560" s="33"/>
      <c r="I560" s="3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customHeight="1" x14ac:dyDescent="0.2">
      <c r="A561" s="3"/>
      <c r="B561" s="3"/>
      <c r="C561" s="3"/>
      <c r="D561" s="4"/>
      <c r="E561" s="3"/>
      <c r="F561" s="33"/>
      <c r="G561" s="33"/>
      <c r="H561" s="33"/>
      <c r="I561" s="3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 customHeight="1" x14ac:dyDescent="0.2">
      <c r="A562" s="3"/>
      <c r="B562" s="3"/>
      <c r="C562" s="3"/>
      <c r="D562" s="4"/>
      <c r="E562" s="3"/>
      <c r="F562" s="33"/>
      <c r="G562" s="33"/>
      <c r="H562" s="33"/>
      <c r="I562" s="3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 customHeight="1" x14ac:dyDescent="0.2">
      <c r="A563" s="3"/>
      <c r="B563" s="3"/>
      <c r="C563" s="3"/>
      <c r="D563" s="4"/>
      <c r="E563" s="3"/>
      <c r="F563" s="33"/>
      <c r="G563" s="33"/>
      <c r="H563" s="33"/>
      <c r="I563" s="3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 customHeight="1" x14ac:dyDescent="0.2">
      <c r="A564" s="3"/>
      <c r="B564" s="3"/>
      <c r="C564" s="3"/>
      <c r="D564" s="4"/>
      <c r="E564" s="3"/>
      <c r="F564" s="33"/>
      <c r="G564" s="33"/>
      <c r="H564" s="33"/>
      <c r="I564" s="3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 customHeight="1" x14ac:dyDescent="0.2">
      <c r="A565" s="3"/>
      <c r="B565" s="3"/>
      <c r="C565" s="3"/>
      <c r="D565" s="4"/>
      <c r="E565" s="3"/>
      <c r="F565" s="33"/>
      <c r="G565" s="33"/>
      <c r="H565" s="33"/>
      <c r="I565" s="3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customHeight="1" x14ac:dyDescent="0.2">
      <c r="A566" s="3"/>
      <c r="B566" s="3"/>
      <c r="C566" s="3"/>
      <c r="D566" s="4"/>
      <c r="E566" s="3"/>
      <c r="F566" s="33"/>
      <c r="G566" s="33"/>
      <c r="H566" s="33"/>
      <c r="I566" s="3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customHeight="1" x14ac:dyDescent="0.2">
      <c r="A567" s="3"/>
      <c r="B567" s="3"/>
      <c r="C567" s="3"/>
      <c r="D567" s="4"/>
      <c r="E567" s="3"/>
      <c r="F567" s="33"/>
      <c r="G567" s="33"/>
      <c r="H567" s="33"/>
      <c r="I567" s="3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customHeight="1" x14ac:dyDescent="0.2">
      <c r="A568" s="3"/>
      <c r="B568" s="3"/>
      <c r="C568" s="3"/>
      <c r="D568" s="4"/>
      <c r="E568" s="3"/>
      <c r="F568" s="33"/>
      <c r="G568" s="33"/>
      <c r="H568" s="33"/>
      <c r="I568" s="3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customHeight="1" x14ac:dyDescent="0.2">
      <c r="A569" s="3"/>
      <c r="B569" s="3"/>
      <c r="C569" s="3"/>
      <c r="D569" s="4"/>
      <c r="E569" s="3"/>
      <c r="F569" s="33"/>
      <c r="G569" s="33"/>
      <c r="H569" s="33"/>
      <c r="I569" s="3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customHeight="1" x14ac:dyDescent="0.2">
      <c r="A570" s="3"/>
      <c r="B570" s="3"/>
      <c r="C570" s="3"/>
      <c r="D570" s="4"/>
      <c r="E570" s="3"/>
      <c r="F570" s="33"/>
      <c r="G570" s="33"/>
      <c r="H570" s="33"/>
      <c r="I570" s="3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customHeight="1" x14ac:dyDescent="0.2">
      <c r="A571" s="3"/>
      <c r="B571" s="3"/>
      <c r="C571" s="3"/>
      <c r="D571" s="4"/>
      <c r="E571" s="3"/>
      <c r="F571" s="33"/>
      <c r="G571" s="33"/>
      <c r="H571" s="33"/>
      <c r="I571" s="3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customHeight="1" x14ac:dyDescent="0.2">
      <c r="A572" s="3"/>
      <c r="B572" s="3"/>
      <c r="C572" s="3"/>
      <c r="D572" s="4"/>
      <c r="E572" s="3"/>
      <c r="F572" s="33"/>
      <c r="G572" s="33"/>
      <c r="H572" s="33"/>
      <c r="I572" s="3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customHeight="1" x14ac:dyDescent="0.2">
      <c r="A573" s="3"/>
      <c r="B573" s="3"/>
      <c r="C573" s="3"/>
      <c r="D573" s="4"/>
      <c r="E573" s="3"/>
      <c r="F573" s="33"/>
      <c r="G573" s="33"/>
      <c r="H573" s="33"/>
      <c r="I573" s="3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customHeight="1" x14ac:dyDescent="0.2">
      <c r="A574" s="3"/>
      <c r="B574" s="3"/>
      <c r="C574" s="3"/>
      <c r="D574" s="4"/>
      <c r="E574" s="3"/>
      <c r="F574" s="33"/>
      <c r="G574" s="33"/>
      <c r="H574" s="33"/>
      <c r="I574" s="3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customHeight="1" x14ac:dyDescent="0.2">
      <c r="A575" s="3"/>
      <c r="B575" s="3"/>
      <c r="C575" s="3"/>
      <c r="D575" s="4"/>
      <c r="E575" s="3"/>
      <c r="F575" s="33"/>
      <c r="G575" s="33"/>
      <c r="H575" s="33"/>
      <c r="I575" s="3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customHeight="1" x14ac:dyDescent="0.2">
      <c r="A576" s="3"/>
      <c r="B576" s="3"/>
      <c r="C576" s="3"/>
      <c r="D576" s="4"/>
      <c r="E576" s="3"/>
      <c r="F576" s="33"/>
      <c r="G576" s="33"/>
      <c r="H576" s="33"/>
      <c r="I576" s="3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customHeight="1" x14ac:dyDescent="0.2">
      <c r="A577" s="3"/>
      <c r="B577" s="3"/>
      <c r="C577" s="3"/>
      <c r="D577" s="4"/>
      <c r="E577" s="3"/>
      <c r="F577" s="33"/>
      <c r="G577" s="33"/>
      <c r="H577" s="33"/>
      <c r="I577" s="3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customHeight="1" x14ac:dyDescent="0.2">
      <c r="A578" s="3"/>
      <c r="B578" s="3"/>
      <c r="C578" s="3"/>
      <c r="D578" s="4"/>
      <c r="E578" s="3"/>
      <c r="F578" s="33"/>
      <c r="G578" s="33"/>
      <c r="H578" s="33"/>
      <c r="I578" s="3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customHeight="1" x14ac:dyDescent="0.2">
      <c r="A579" s="3"/>
      <c r="B579" s="3"/>
      <c r="C579" s="3"/>
      <c r="D579" s="4"/>
      <c r="E579" s="3"/>
      <c r="F579" s="33"/>
      <c r="G579" s="33"/>
      <c r="H579" s="33"/>
      <c r="I579" s="3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customHeight="1" x14ac:dyDescent="0.2">
      <c r="A580" s="3"/>
      <c r="B580" s="3"/>
      <c r="C580" s="3"/>
      <c r="D580" s="4"/>
      <c r="E580" s="3"/>
      <c r="F580" s="33"/>
      <c r="G580" s="33"/>
      <c r="H580" s="33"/>
      <c r="I580" s="3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customHeight="1" x14ac:dyDescent="0.2">
      <c r="A581" s="3"/>
      <c r="B581" s="3"/>
      <c r="C581" s="3"/>
      <c r="D581" s="4"/>
      <c r="E581" s="3"/>
      <c r="F581" s="33"/>
      <c r="G581" s="33"/>
      <c r="H581" s="33"/>
      <c r="I581" s="3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customHeight="1" x14ac:dyDescent="0.2">
      <c r="A582" s="3"/>
      <c r="B582" s="3"/>
      <c r="C582" s="3"/>
      <c r="D582" s="4"/>
      <c r="E582" s="3"/>
      <c r="F582" s="33"/>
      <c r="G582" s="33"/>
      <c r="H582" s="33"/>
      <c r="I582" s="3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customHeight="1" x14ac:dyDescent="0.2">
      <c r="A583" s="3"/>
      <c r="B583" s="3"/>
      <c r="C583" s="3"/>
      <c r="D583" s="4"/>
      <c r="E583" s="3"/>
      <c r="F583" s="33"/>
      <c r="G583" s="33"/>
      <c r="H583" s="33"/>
      <c r="I583" s="3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customHeight="1" x14ac:dyDescent="0.2">
      <c r="A584" s="3"/>
      <c r="B584" s="3"/>
      <c r="C584" s="3"/>
      <c r="D584" s="4"/>
      <c r="E584" s="3"/>
      <c r="F584" s="33"/>
      <c r="G584" s="33"/>
      <c r="H584" s="33"/>
      <c r="I584" s="3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customHeight="1" x14ac:dyDescent="0.2">
      <c r="A585" s="3"/>
      <c r="B585" s="3"/>
      <c r="C585" s="3"/>
      <c r="D585" s="4"/>
      <c r="E585" s="3"/>
      <c r="F585" s="33"/>
      <c r="G585" s="33"/>
      <c r="H585" s="33"/>
      <c r="I585" s="3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customHeight="1" x14ac:dyDescent="0.2">
      <c r="A586" s="3"/>
      <c r="B586" s="3"/>
      <c r="C586" s="3"/>
      <c r="D586" s="4"/>
      <c r="E586" s="3"/>
      <c r="F586" s="33"/>
      <c r="G586" s="33"/>
      <c r="H586" s="33"/>
      <c r="I586" s="3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customHeight="1" x14ac:dyDescent="0.2">
      <c r="A587" s="3"/>
      <c r="B587" s="3"/>
      <c r="C587" s="3"/>
      <c r="D587" s="4"/>
      <c r="E587" s="3"/>
      <c r="F587" s="33"/>
      <c r="G587" s="33"/>
      <c r="H587" s="33"/>
      <c r="I587" s="3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customHeight="1" x14ac:dyDescent="0.2">
      <c r="A588" s="3"/>
      <c r="B588" s="3"/>
      <c r="C588" s="3"/>
      <c r="D588" s="4"/>
      <c r="E588" s="3"/>
      <c r="F588" s="33"/>
      <c r="G588" s="33"/>
      <c r="H588" s="33"/>
      <c r="I588" s="3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customHeight="1" x14ac:dyDescent="0.2">
      <c r="A589" s="3"/>
      <c r="B589" s="3"/>
      <c r="C589" s="3"/>
      <c r="D589" s="4"/>
      <c r="E589" s="3"/>
      <c r="F589" s="33"/>
      <c r="G589" s="33"/>
      <c r="H589" s="33"/>
      <c r="I589" s="3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customHeight="1" x14ac:dyDescent="0.2">
      <c r="A590" s="3"/>
      <c r="B590" s="3"/>
      <c r="C590" s="3"/>
      <c r="D590" s="4"/>
      <c r="E590" s="3"/>
      <c r="F590" s="33"/>
      <c r="G590" s="33"/>
      <c r="H590" s="33"/>
      <c r="I590" s="3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customHeight="1" x14ac:dyDescent="0.2">
      <c r="A591" s="3"/>
      <c r="B591" s="3"/>
      <c r="C591" s="3"/>
      <c r="D591" s="4"/>
      <c r="E591" s="3"/>
      <c r="F591" s="33"/>
      <c r="G591" s="33"/>
      <c r="H591" s="33"/>
      <c r="I591" s="3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customHeight="1" x14ac:dyDescent="0.2">
      <c r="A592" s="3"/>
      <c r="B592" s="3"/>
      <c r="C592" s="3"/>
      <c r="D592" s="4"/>
      <c r="E592" s="3"/>
      <c r="F592" s="33"/>
      <c r="G592" s="33"/>
      <c r="H592" s="33"/>
      <c r="I592" s="3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customHeight="1" x14ac:dyDescent="0.2">
      <c r="A593" s="3"/>
      <c r="B593" s="3"/>
      <c r="C593" s="3"/>
      <c r="D593" s="4"/>
      <c r="E593" s="3"/>
      <c r="F593" s="33"/>
      <c r="G593" s="33"/>
      <c r="H593" s="33"/>
      <c r="I593" s="3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customHeight="1" x14ac:dyDescent="0.2">
      <c r="A594" s="3"/>
      <c r="B594" s="3"/>
      <c r="C594" s="3"/>
      <c r="D594" s="4"/>
      <c r="E594" s="3"/>
      <c r="F594" s="33"/>
      <c r="G594" s="33"/>
      <c r="H594" s="33"/>
      <c r="I594" s="3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customHeight="1" x14ac:dyDescent="0.2">
      <c r="A595" s="3"/>
      <c r="B595" s="3"/>
      <c r="C595" s="3"/>
      <c r="D595" s="4"/>
      <c r="E595" s="3"/>
      <c r="F595" s="33"/>
      <c r="G595" s="33"/>
      <c r="H595" s="33"/>
      <c r="I595" s="3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customHeight="1" x14ac:dyDescent="0.2">
      <c r="A596" s="3"/>
      <c r="B596" s="3"/>
      <c r="C596" s="3"/>
      <c r="D596" s="4"/>
      <c r="E596" s="3"/>
      <c r="F596" s="33"/>
      <c r="G596" s="33"/>
      <c r="H596" s="33"/>
      <c r="I596" s="3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customHeight="1" x14ac:dyDescent="0.2">
      <c r="A597" s="3"/>
      <c r="B597" s="3"/>
      <c r="C597" s="3"/>
      <c r="D597" s="4"/>
      <c r="E597" s="3"/>
      <c r="F597" s="33"/>
      <c r="G597" s="33"/>
      <c r="H597" s="33"/>
      <c r="I597" s="3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customHeight="1" x14ac:dyDescent="0.2">
      <c r="A598" s="3"/>
      <c r="B598" s="3"/>
      <c r="C598" s="3"/>
      <c r="D598" s="4"/>
      <c r="E598" s="3"/>
      <c r="F598" s="33"/>
      <c r="G598" s="33"/>
      <c r="H598" s="33"/>
      <c r="I598" s="3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customHeight="1" x14ac:dyDescent="0.2">
      <c r="A599" s="3"/>
      <c r="B599" s="3"/>
      <c r="C599" s="3"/>
      <c r="D599" s="4"/>
      <c r="E599" s="3"/>
      <c r="F599" s="33"/>
      <c r="G599" s="33"/>
      <c r="H599" s="33"/>
      <c r="I599" s="3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customHeight="1" x14ac:dyDescent="0.2">
      <c r="A600" s="3"/>
      <c r="B600" s="3"/>
      <c r="C600" s="3"/>
      <c r="D600" s="4"/>
      <c r="E600" s="3"/>
      <c r="F600" s="33"/>
      <c r="G600" s="33"/>
      <c r="H600" s="33"/>
      <c r="I600" s="3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customHeight="1" x14ac:dyDescent="0.2">
      <c r="A601" s="3"/>
      <c r="B601" s="3"/>
      <c r="C601" s="3"/>
      <c r="D601" s="4"/>
      <c r="E601" s="3"/>
      <c r="F601" s="33"/>
      <c r="G601" s="33"/>
      <c r="H601" s="33"/>
      <c r="I601" s="3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customHeight="1" x14ac:dyDescent="0.2">
      <c r="A602" s="3"/>
      <c r="B602" s="3"/>
      <c r="C602" s="3"/>
      <c r="D602" s="4"/>
      <c r="E602" s="3"/>
      <c r="F602" s="33"/>
      <c r="G602" s="33"/>
      <c r="H602" s="33"/>
      <c r="I602" s="3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customHeight="1" x14ac:dyDescent="0.2">
      <c r="A603" s="3"/>
      <c r="B603" s="3"/>
      <c r="C603" s="3"/>
      <c r="D603" s="4"/>
      <c r="E603" s="3"/>
      <c r="F603" s="33"/>
      <c r="G603" s="33"/>
      <c r="H603" s="33"/>
      <c r="I603" s="3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customHeight="1" x14ac:dyDescent="0.2">
      <c r="A604" s="3"/>
      <c r="B604" s="3"/>
      <c r="C604" s="3"/>
      <c r="D604" s="4"/>
      <c r="E604" s="3"/>
      <c r="F604" s="33"/>
      <c r="G604" s="33"/>
      <c r="H604" s="33"/>
      <c r="I604" s="3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customHeight="1" x14ac:dyDescent="0.2">
      <c r="A605" s="3"/>
      <c r="B605" s="3"/>
      <c r="C605" s="3"/>
      <c r="D605" s="4"/>
      <c r="E605" s="3"/>
      <c r="F605" s="33"/>
      <c r="G605" s="33"/>
      <c r="H605" s="33"/>
      <c r="I605" s="3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customHeight="1" x14ac:dyDescent="0.2">
      <c r="A606" s="3"/>
      <c r="B606" s="3"/>
      <c r="C606" s="3"/>
      <c r="D606" s="4"/>
      <c r="E606" s="3"/>
      <c r="F606" s="33"/>
      <c r="G606" s="33"/>
      <c r="H606" s="33"/>
      <c r="I606" s="3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customHeight="1" x14ac:dyDescent="0.2">
      <c r="A607" s="3"/>
      <c r="B607" s="3"/>
      <c r="C607" s="3"/>
      <c r="D607" s="4"/>
      <c r="E607" s="3"/>
      <c r="F607" s="33"/>
      <c r="G607" s="33"/>
      <c r="H607" s="33"/>
      <c r="I607" s="3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customHeight="1" x14ac:dyDescent="0.2">
      <c r="A608" s="3"/>
      <c r="B608" s="3"/>
      <c r="C608" s="3"/>
      <c r="D608" s="4"/>
      <c r="E608" s="3"/>
      <c r="F608" s="33"/>
      <c r="G608" s="33"/>
      <c r="H608" s="33"/>
      <c r="I608" s="3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customHeight="1" x14ac:dyDescent="0.2">
      <c r="A609" s="3"/>
      <c r="B609" s="3"/>
      <c r="C609" s="3"/>
      <c r="D609" s="4"/>
      <c r="E609" s="3"/>
      <c r="F609" s="33"/>
      <c r="G609" s="33"/>
      <c r="H609" s="33"/>
      <c r="I609" s="3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customHeight="1" x14ac:dyDescent="0.2">
      <c r="A610" s="3"/>
      <c r="B610" s="3"/>
      <c r="C610" s="3"/>
      <c r="D610" s="4"/>
      <c r="E610" s="3"/>
      <c r="F610" s="33"/>
      <c r="G610" s="33"/>
      <c r="H610" s="33"/>
      <c r="I610" s="3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customHeight="1" x14ac:dyDescent="0.2">
      <c r="A611" s="3"/>
      <c r="B611" s="3"/>
      <c r="C611" s="3"/>
      <c r="D611" s="4"/>
      <c r="E611" s="3"/>
      <c r="F611" s="33"/>
      <c r="G611" s="33"/>
      <c r="H611" s="33"/>
      <c r="I611" s="3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customHeight="1" x14ac:dyDescent="0.2">
      <c r="A612" s="3"/>
      <c r="B612" s="3"/>
      <c r="C612" s="3"/>
      <c r="D612" s="4"/>
      <c r="E612" s="3"/>
      <c r="F612" s="33"/>
      <c r="G612" s="33"/>
      <c r="H612" s="33"/>
      <c r="I612" s="3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customHeight="1" x14ac:dyDescent="0.2">
      <c r="A613" s="3"/>
      <c r="B613" s="3"/>
      <c r="C613" s="3"/>
      <c r="D613" s="4"/>
      <c r="E613" s="3"/>
      <c r="F613" s="33"/>
      <c r="G613" s="33"/>
      <c r="H613" s="33"/>
      <c r="I613" s="3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customHeight="1" x14ac:dyDescent="0.2">
      <c r="A614" s="3"/>
      <c r="B614" s="3"/>
      <c r="C614" s="3"/>
      <c r="D614" s="4"/>
      <c r="E614" s="3"/>
      <c r="F614" s="33"/>
      <c r="G614" s="33"/>
      <c r="H614" s="33"/>
      <c r="I614" s="3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customHeight="1" x14ac:dyDescent="0.2">
      <c r="A615" s="3"/>
      <c r="B615" s="3"/>
      <c r="C615" s="3"/>
      <c r="D615" s="4"/>
      <c r="E615" s="3"/>
      <c r="F615" s="33"/>
      <c r="G615" s="33"/>
      <c r="H615" s="33"/>
      <c r="I615" s="3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customHeight="1" x14ac:dyDescent="0.2">
      <c r="A616" s="3"/>
      <c r="B616" s="3"/>
      <c r="C616" s="3"/>
      <c r="D616" s="4"/>
      <c r="E616" s="3"/>
      <c r="F616" s="33"/>
      <c r="G616" s="33"/>
      <c r="H616" s="33"/>
      <c r="I616" s="3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customHeight="1" x14ac:dyDescent="0.2">
      <c r="A617" s="3"/>
      <c r="B617" s="3"/>
      <c r="C617" s="3"/>
      <c r="D617" s="4"/>
      <c r="E617" s="3"/>
      <c r="F617" s="33"/>
      <c r="G617" s="33"/>
      <c r="H617" s="33"/>
      <c r="I617" s="3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customHeight="1" x14ac:dyDescent="0.2">
      <c r="A618" s="3"/>
      <c r="B618" s="3"/>
      <c r="C618" s="3"/>
      <c r="D618" s="4"/>
      <c r="E618" s="3"/>
      <c r="F618" s="33"/>
      <c r="G618" s="33"/>
      <c r="H618" s="33"/>
      <c r="I618" s="3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customHeight="1" x14ac:dyDescent="0.2">
      <c r="A619" s="3"/>
      <c r="B619" s="3"/>
      <c r="C619" s="3"/>
      <c r="D619" s="4"/>
      <c r="E619" s="3"/>
      <c r="F619" s="33"/>
      <c r="G619" s="33"/>
      <c r="H619" s="33"/>
      <c r="I619" s="3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customHeight="1" x14ac:dyDescent="0.2">
      <c r="A620" s="3"/>
      <c r="B620" s="3"/>
      <c r="C620" s="3"/>
      <c r="D620" s="4"/>
      <c r="E620" s="3"/>
      <c r="F620" s="33"/>
      <c r="G620" s="33"/>
      <c r="H620" s="33"/>
      <c r="I620" s="3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customHeight="1" x14ac:dyDescent="0.2">
      <c r="A621" s="3"/>
      <c r="B621" s="3"/>
      <c r="C621" s="3"/>
      <c r="D621" s="4"/>
      <c r="E621" s="3"/>
      <c r="F621" s="33"/>
      <c r="G621" s="33"/>
      <c r="H621" s="33"/>
      <c r="I621" s="3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customHeight="1" x14ac:dyDescent="0.2">
      <c r="A622" s="3"/>
      <c r="B622" s="3"/>
      <c r="C622" s="3"/>
      <c r="D622" s="4"/>
      <c r="E622" s="3"/>
      <c r="F622" s="33"/>
      <c r="G622" s="33"/>
      <c r="H622" s="33"/>
      <c r="I622" s="3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customHeight="1" x14ac:dyDescent="0.2">
      <c r="A623" s="3"/>
      <c r="B623" s="3"/>
      <c r="C623" s="3"/>
      <c r="D623" s="4"/>
      <c r="E623" s="3"/>
      <c r="F623" s="33"/>
      <c r="G623" s="33"/>
      <c r="H623" s="33"/>
      <c r="I623" s="3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customHeight="1" x14ac:dyDescent="0.2">
      <c r="A624" s="3"/>
      <c r="B624" s="3"/>
      <c r="C624" s="3"/>
      <c r="D624" s="4"/>
      <c r="E624" s="3"/>
      <c r="F624" s="33"/>
      <c r="G624" s="33"/>
      <c r="H624" s="33"/>
      <c r="I624" s="3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customHeight="1" x14ac:dyDescent="0.2">
      <c r="A625" s="3"/>
      <c r="B625" s="3"/>
      <c r="C625" s="3"/>
      <c r="D625" s="4"/>
      <c r="E625" s="3"/>
      <c r="F625" s="33"/>
      <c r="G625" s="33"/>
      <c r="H625" s="33"/>
      <c r="I625" s="3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customHeight="1" x14ac:dyDescent="0.2">
      <c r="A626" s="3"/>
      <c r="B626" s="3"/>
      <c r="C626" s="3"/>
      <c r="D626" s="4"/>
      <c r="E626" s="3"/>
      <c r="F626" s="33"/>
      <c r="G626" s="33"/>
      <c r="H626" s="33"/>
      <c r="I626" s="3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customHeight="1" x14ac:dyDescent="0.2">
      <c r="A627" s="3"/>
      <c r="B627" s="3"/>
      <c r="C627" s="3"/>
      <c r="D627" s="4"/>
      <c r="E627" s="3"/>
      <c r="F627" s="33"/>
      <c r="G627" s="33"/>
      <c r="H627" s="33"/>
      <c r="I627" s="3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customHeight="1" x14ac:dyDescent="0.2">
      <c r="A628" s="3"/>
      <c r="B628" s="3"/>
      <c r="C628" s="3"/>
      <c r="D628" s="4"/>
      <c r="E628" s="3"/>
      <c r="F628" s="33"/>
      <c r="G628" s="33"/>
      <c r="H628" s="33"/>
      <c r="I628" s="3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customHeight="1" x14ac:dyDescent="0.2">
      <c r="A629" s="3"/>
      <c r="B629" s="3"/>
      <c r="C629" s="3"/>
      <c r="D629" s="4"/>
      <c r="E629" s="3"/>
      <c r="F629" s="33"/>
      <c r="G629" s="33"/>
      <c r="H629" s="33"/>
      <c r="I629" s="3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customHeight="1" x14ac:dyDescent="0.2">
      <c r="A630" s="3"/>
      <c r="B630" s="3"/>
      <c r="C630" s="3"/>
      <c r="D630" s="4"/>
      <c r="E630" s="3"/>
      <c r="F630" s="33"/>
      <c r="G630" s="33"/>
      <c r="H630" s="33"/>
      <c r="I630" s="3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customHeight="1" x14ac:dyDescent="0.2">
      <c r="A631" s="3"/>
      <c r="B631" s="3"/>
      <c r="C631" s="3"/>
      <c r="D631" s="4"/>
      <c r="E631" s="3"/>
      <c r="F631" s="33"/>
      <c r="G631" s="33"/>
      <c r="H631" s="33"/>
      <c r="I631" s="3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customHeight="1" x14ac:dyDescent="0.2">
      <c r="A632" s="3"/>
      <c r="B632" s="3"/>
      <c r="C632" s="3"/>
      <c r="D632" s="4"/>
      <c r="E632" s="3"/>
      <c r="F632" s="33"/>
      <c r="G632" s="33"/>
      <c r="H632" s="33"/>
      <c r="I632" s="3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customHeight="1" x14ac:dyDescent="0.2">
      <c r="A633" s="3"/>
      <c r="B633" s="3"/>
      <c r="C633" s="3"/>
      <c r="D633" s="4"/>
      <c r="E633" s="3"/>
      <c r="F633" s="33"/>
      <c r="G633" s="33"/>
      <c r="H633" s="33"/>
      <c r="I633" s="3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customHeight="1" x14ac:dyDescent="0.2">
      <c r="A634" s="3"/>
      <c r="B634" s="3"/>
      <c r="C634" s="3"/>
      <c r="D634" s="4"/>
      <c r="E634" s="3"/>
      <c r="F634" s="33"/>
      <c r="G634" s="33"/>
      <c r="H634" s="33"/>
      <c r="I634" s="3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customHeight="1" x14ac:dyDescent="0.2">
      <c r="A635" s="3"/>
      <c r="B635" s="3"/>
      <c r="C635" s="3"/>
      <c r="D635" s="4"/>
      <c r="E635" s="3"/>
      <c r="F635" s="33"/>
      <c r="G635" s="33"/>
      <c r="H635" s="33"/>
      <c r="I635" s="3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customHeight="1" x14ac:dyDescent="0.2">
      <c r="A636" s="3"/>
      <c r="B636" s="3"/>
      <c r="C636" s="3"/>
      <c r="D636" s="4"/>
      <c r="E636" s="3"/>
      <c r="F636" s="33"/>
      <c r="G636" s="33"/>
      <c r="H636" s="33"/>
      <c r="I636" s="3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customHeight="1" x14ac:dyDescent="0.2">
      <c r="A637" s="3"/>
      <c r="B637" s="3"/>
      <c r="C637" s="3"/>
      <c r="D637" s="4"/>
      <c r="E637" s="3"/>
      <c r="F637" s="33"/>
      <c r="G637" s="33"/>
      <c r="H637" s="33"/>
      <c r="I637" s="3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customHeight="1" x14ac:dyDescent="0.2">
      <c r="A638" s="3"/>
      <c r="B638" s="3"/>
      <c r="C638" s="3"/>
      <c r="D638" s="4"/>
      <c r="E638" s="3"/>
      <c r="F638" s="33"/>
      <c r="G638" s="33"/>
      <c r="H638" s="33"/>
      <c r="I638" s="3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customHeight="1" x14ac:dyDescent="0.2">
      <c r="A639" s="3"/>
      <c r="B639" s="3"/>
      <c r="C639" s="3"/>
      <c r="D639" s="4"/>
      <c r="E639" s="3"/>
      <c r="F639" s="33"/>
      <c r="G639" s="33"/>
      <c r="H639" s="33"/>
      <c r="I639" s="3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customHeight="1" x14ac:dyDescent="0.2">
      <c r="A640" s="3"/>
      <c r="B640" s="3"/>
      <c r="C640" s="3"/>
      <c r="D640" s="4"/>
      <c r="E640" s="3"/>
      <c r="F640" s="33"/>
      <c r="G640" s="33"/>
      <c r="H640" s="33"/>
      <c r="I640" s="3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customHeight="1" x14ac:dyDescent="0.2">
      <c r="A641" s="3"/>
      <c r="B641" s="3"/>
      <c r="C641" s="3"/>
      <c r="D641" s="4"/>
      <c r="E641" s="3"/>
      <c r="F641" s="33"/>
      <c r="G641" s="33"/>
      <c r="H641" s="33"/>
      <c r="I641" s="3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customHeight="1" x14ac:dyDescent="0.2">
      <c r="A642" s="3"/>
      <c r="B642" s="3"/>
      <c r="C642" s="3"/>
      <c r="D642" s="4"/>
      <c r="E642" s="3"/>
      <c r="F642" s="33"/>
      <c r="G642" s="33"/>
      <c r="H642" s="33"/>
      <c r="I642" s="3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customHeight="1" x14ac:dyDescent="0.2">
      <c r="A643" s="3"/>
      <c r="B643" s="3"/>
      <c r="C643" s="3"/>
      <c r="D643" s="4"/>
      <c r="E643" s="3"/>
      <c r="F643" s="33"/>
      <c r="G643" s="33"/>
      <c r="H643" s="33"/>
      <c r="I643" s="3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customHeight="1" x14ac:dyDescent="0.2">
      <c r="A644" s="3"/>
      <c r="B644" s="3"/>
      <c r="C644" s="3"/>
      <c r="D644" s="4"/>
      <c r="E644" s="3"/>
      <c r="F644" s="33"/>
      <c r="G644" s="33"/>
      <c r="H644" s="33"/>
      <c r="I644" s="3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customHeight="1" x14ac:dyDescent="0.2">
      <c r="A645" s="3"/>
      <c r="B645" s="3"/>
      <c r="C645" s="3"/>
      <c r="D645" s="4"/>
      <c r="E645" s="3"/>
      <c r="F645" s="33"/>
      <c r="G645" s="33"/>
      <c r="H645" s="33"/>
      <c r="I645" s="3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customHeight="1" x14ac:dyDescent="0.2">
      <c r="A646" s="3"/>
      <c r="B646" s="3"/>
      <c r="C646" s="3"/>
      <c r="D646" s="4"/>
      <c r="E646" s="3"/>
      <c r="F646" s="33"/>
      <c r="G646" s="33"/>
      <c r="H646" s="33"/>
      <c r="I646" s="3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customHeight="1" x14ac:dyDescent="0.2">
      <c r="A647" s="3"/>
      <c r="B647" s="3"/>
      <c r="C647" s="3"/>
      <c r="D647" s="4"/>
      <c r="E647" s="3"/>
      <c r="F647" s="33"/>
      <c r="G647" s="33"/>
      <c r="H647" s="33"/>
      <c r="I647" s="3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customHeight="1" x14ac:dyDescent="0.2">
      <c r="A648" s="3"/>
      <c r="B648" s="3"/>
      <c r="C648" s="3"/>
      <c r="D648" s="4"/>
      <c r="E648" s="3"/>
      <c r="F648" s="33"/>
      <c r="G648" s="33"/>
      <c r="H648" s="33"/>
      <c r="I648" s="3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customHeight="1" x14ac:dyDescent="0.2">
      <c r="A649" s="3"/>
      <c r="B649" s="3"/>
      <c r="C649" s="3"/>
      <c r="D649" s="4"/>
      <c r="E649" s="3"/>
      <c r="F649" s="33"/>
      <c r="G649" s="33"/>
      <c r="H649" s="33"/>
      <c r="I649" s="3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customHeight="1" x14ac:dyDescent="0.2">
      <c r="A650" s="3"/>
      <c r="B650" s="3"/>
      <c r="C650" s="3"/>
      <c r="D650" s="4"/>
      <c r="E650" s="3"/>
      <c r="F650" s="33"/>
      <c r="G650" s="33"/>
      <c r="H650" s="33"/>
      <c r="I650" s="3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customHeight="1" x14ac:dyDescent="0.2">
      <c r="A651" s="3"/>
      <c r="B651" s="3"/>
      <c r="C651" s="3"/>
      <c r="D651" s="4"/>
      <c r="E651" s="3"/>
      <c r="F651" s="33"/>
      <c r="G651" s="33"/>
      <c r="H651" s="33"/>
      <c r="I651" s="3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customHeight="1" x14ac:dyDescent="0.2">
      <c r="A652" s="3"/>
      <c r="B652" s="3"/>
      <c r="C652" s="3"/>
      <c r="D652" s="4"/>
      <c r="E652" s="3"/>
      <c r="F652" s="33"/>
      <c r="G652" s="33"/>
      <c r="H652" s="33"/>
      <c r="I652" s="3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customHeight="1" x14ac:dyDescent="0.2">
      <c r="A653" s="3"/>
      <c r="B653" s="3"/>
      <c r="C653" s="3"/>
      <c r="D653" s="4"/>
      <c r="E653" s="3"/>
      <c r="F653" s="33"/>
      <c r="G653" s="33"/>
      <c r="H653" s="33"/>
      <c r="I653" s="3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customHeight="1" x14ac:dyDescent="0.2">
      <c r="A654" s="3"/>
      <c r="B654" s="3"/>
      <c r="C654" s="3"/>
      <c r="D654" s="4"/>
      <c r="E654" s="3"/>
      <c r="F654" s="33"/>
      <c r="G654" s="33"/>
      <c r="H654" s="33"/>
      <c r="I654" s="3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customHeight="1" x14ac:dyDescent="0.2">
      <c r="A655" s="3"/>
      <c r="B655" s="3"/>
      <c r="C655" s="3"/>
      <c r="D655" s="4"/>
      <c r="E655" s="3"/>
      <c r="F655" s="33"/>
      <c r="G655" s="33"/>
      <c r="H655" s="33"/>
      <c r="I655" s="3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customHeight="1" x14ac:dyDescent="0.2">
      <c r="A656" s="3"/>
      <c r="B656" s="3"/>
      <c r="C656" s="3"/>
      <c r="D656" s="4"/>
      <c r="E656" s="3"/>
      <c r="F656" s="33"/>
      <c r="G656" s="33"/>
      <c r="H656" s="33"/>
      <c r="I656" s="3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customHeight="1" x14ac:dyDescent="0.2">
      <c r="A657" s="3"/>
      <c r="B657" s="3"/>
      <c r="C657" s="3"/>
      <c r="D657" s="4"/>
      <c r="E657" s="3"/>
      <c r="F657" s="33"/>
      <c r="G657" s="33"/>
      <c r="H657" s="33"/>
      <c r="I657" s="3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customHeight="1" x14ac:dyDescent="0.2">
      <c r="A658" s="3"/>
      <c r="B658" s="3"/>
      <c r="C658" s="3"/>
      <c r="D658" s="4"/>
      <c r="E658" s="3"/>
      <c r="F658" s="33"/>
      <c r="G658" s="33"/>
      <c r="H658" s="33"/>
      <c r="I658" s="3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customHeight="1" x14ac:dyDescent="0.2">
      <c r="A659" s="3"/>
      <c r="B659" s="3"/>
      <c r="C659" s="3"/>
      <c r="D659" s="4"/>
      <c r="E659" s="3"/>
      <c r="F659" s="33"/>
      <c r="G659" s="33"/>
      <c r="H659" s="33"/>
      <c r="I659" s="3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customHeight="1" x14ac:dyDescent="0.2">
      <c r="A660" s="3"/>
      <c r="B660" s="3"/>
      <c r="C660" s="3"/>
      <c r="D660" s="4"/>
      <c r="E660" s="3"/>
      <c r="F660" s="33"/>
      <c r="G660" s="33"/>
      <c r="H660" s="33"/>
      <c r="I660" s="3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customHeight="1" x14ac:dyDescent="0.2">
      <c r="A661" s="3"/>
      <c r="B661" s="3"/>
      <c r="C661" s="3"/>
      <c r="D661" s="4"/>
      <c r="E661" s="3"/>
      <c r="F661" s="33"/>
      <c r="G661" s="33"/>
      <c r="H661" s="33"/>
      <c r="I661" s="3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customHeight="1" x14ac:dyDescent="0.2">
      <c r="A662" s="3"/>
      <c r="B662" s="3"/>
      <c r="C662" s="3"/>
      <c r="D662" s="4"/>
      <c r="E662" s="3"/>
      <c r="F662" s="33"/>
      <c r="G662" s="33"/>
      <c r="H662" s="33"/>
      <c r="I662" s="3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customHeight="1" x14ac:dyDescent="0.2">
      <c r="A663" s="3"/>
      <c r="B663" s="3"/>
      <c r="C663" s="3"/>
      <c r="D663" s="4"/>
      <c r="E663" s="3"/>
      <c r="F663" s="33"/>
      <c r="G663" s="33"/>
      <c r="H663" s="33"/>
      <c r="I663" s="3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customHeight="1" x14ac:dyDescent="0.2">
      <c r="A664" s="3"/>
      <c r="B664" s="3"/>
      <c r="C664" s="3"/>
      <c r="D664" s="4"/>
      <c r="E664" s="3"/>
      <c r="F664" s="33"/>
      <c r="G664" s="33"/>
      <c r="H664" s="33"/>
      <c r="I664" s="3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customHeight="1" x14ac:dyDescent="0.2">
      <c r="A665" s="3"/>
      <c r="B665" s="3"/>
      <c r="C665" s="3"/>
      <c r="D665" s="4"/>
      <c r="E665" s="3"/>
      <c r="F665" s="33"/>
      <c r="G665" s="33"/>
      <c r="H665" s="33"/>
      <c r="I665" s="3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customHeight="1" x14ac:dyDescent="0.2">
      <c r="A666" s="3"/>
      <c r="B666" s="3"/>
      <c r="C666" s="3"/>
      <c r="D666" s="4"/>
      <c r="E666" s="3"/>
      <c r="F666" s="33"/>
      <c r="G666" s="33"/>
      <c r="H666" s="33"/>
      <c r="I666" s="3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customHeight="1" x14ac:dyDescent="0.2">
      <c r="A667" s="3"/>
      <c r="B667" s="3"/>
      <c r="C667" s="3"/>
      <c r="D667" s="4"/>
      <c r="E667" s="3"/>
      <c r="F667" s="33"/>
      <c r="G667" s="33"/>
      <c r="H667" s="33"/>
      <c r="I667" s="3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customHeight="1" x14ac:dyDescent="0.2">
      <c r="A668" s="3"/>
      <c r="B668" s="3"/>
      <c r="C668" s="3"/>
      <c r="D668" s="4"/>
      <c r="E668" s="3"/>
      <c r="F668" s="33"/>
      <c r="G668" s="33"/>
      <c r="H668" s="33"/>
      <c r="I668" s="3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customHeight="1" x14ac:dyDescent="0.2">
      <c r="A669" s="3"/>
      <c r="B669" s="3"/>
      <c r="C669" s="3"/>
      <c r="D669" s="4"/>
      <c r="E669" s="3"/>
      <c r="F669" s="33"/>
      <c r="G669" s="33"/>
      <c r="H669" s="33"/>
      <c r="I669" s="3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customHeight="1" x14ac:dyDescent="0.2">
      <c r="A670" s="3"/>
      <c r="B670" s="3"/>
      <c r="C670" s="3"/>
      <c r="D670" s="4"/>
      <c r="E670" s="3"/>
      <c r="F670" s="33"/>
      <c r="G670" s="33"/>
      <c r="H670" s="33"/>
      <c r="I670" s="3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customHeight="1" x14ac:dyDescent="0.2">
      <c r="A671" s="3"/>
      <c r="B671" s="3"/>
      <c r="C671" s="3"/>
      <c r="D671" s="4"/>
      <c r="E671" s="3"/>
      <c r="F671" s="33"/>
      <c r="G671" s="33"/>
      <c r="H671" s="33"/>
      <c r="I671" s="3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customHeight="1" x14ac:dyDescent="0.2">
      <c r="A672" s="3"/>
      <c r="B672" s="3"/>
      <c r="C672" s="3"/>
      <c r="D672" s="4"/>
      <c r="E672" s="3"/>
      <c r="F672" s="33"/>
      <c r="G672" s="33"/>
      <c r="H672" s="33"/>
      <c r="I672" s="3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customHeight="1" x14ac:dyDescent="0.2">
      <c r="A673" s="3"/>
      <c r="B673" s="3"/>
      <c r="C673" s="3"/>
      <c r="D673" s="4"/>
      <c r="E673" s="3"/>
      <c r="F673" s="33"/>
      <c r="G673" s="33"/>
      <c r="H673" s="33"/>
      <c r="I673" s="3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customHeight="1" x14ac:dyDescent="0.2">
      <c r="A674" s="3"/>
      <c r="B674" s="3"/>
      <c r="C674" s="3"/>
      <c r="D674" s="4"/>
      <c r="E674" s="3"/>
      <c r="F674" s="33"/>
      <c r="G674" s="33"/>
      <c r="H674" s="33"/>
      <c r="I674" s="3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customHeight="1" x14ac:dyDescent="0.2">
      <c r="A675" s="3"/>
      <c r="B675" s="3"/>
      <c r="C675" s="3"/>
      <c r="D675" s="4"/>
      <c r="E675" s="3"/>
      <c r="F675" s="33"/>
      <c r="G675" s="33"/>
      <c r="H675" s="33"/>
      <c r="I675" s="3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customHeight="1" x14ac:dyDescent="0.2">
      <c r="A676" s="3"/>
      <c r="B676" s="3"/>
      <c r="C676" s="3"/>
      <c r="D676" s="4"/>
      <c r="E676" s="3"/>
      <c r="F676" s="33"/>
      <c r="G676" s="33"/>
      <c r="H676" s="33"/>
      <c r="I676" s="3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customHeight="1" x14ac:dyDescent="0.2">
      <c r="A677" s="3"/>
      <c r="B677" s="3"/>
      <c r="C677" s="3"/>
      <c r="D677" s="4"/>
      <c r="E677" s="3"/>
      <c r="F677" s="33"/>
      <c r="G677" s="33"/>
      <c r="H677" s="33"/>
      <c r="I677" s="3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customHeight="1" x14ac:dyDescent="0.2">
      <c r="A678" s="3"/>
      <c r="B678" s="3"/>
      <c r="C678" s="3"/>
      <c r="D678" s="4"/>
      <c r="E678" s="3"/>
      <c r="F678" s="33"/>
      <c r="G678" s="33"/>
      <c r="H678" s="33"/>
      <c r="I678" s="3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customHeight="1" x14ac:dyDescent="0.2">
      <c r="A679" s="3"/>
      <c r="B679" s="3"/>
      <c r="C679" s="3"/>
      <c r="D679" s="4"/>
      <c r="E679" s="3"/>
      <c r="F679" s="33"/>
      <c r="G679" s="33"/>
      <c r="H679" s="33"/>
      <c r="I679" s="3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customHeight="1" x14ac:dyDescent="0.2">
      <c r="A680" s="3"/>
      <c r="B680" s="3"/>
      <c r="C680" s="3"/>
      <c r="D680" s="4"/>
      <c r="E680" s="3"/>
      <c r="F680" s="33"/>
      <c r="G680" s="33"/>
      <c r="H680" s="33"/>
      <c r="I680" s="3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customHeight="1" x14ac:dyDescent="0.2">
      <c r="A681" s="3"/>
      <c r="B681" s="3"/>
      <c r="C681" s="3"/>
      <c r="D681" s="4"/>
      <c r="E681" s="3"/>
      <c r="F681" s="33"/>
      <c r="G681" s="33"/>
      <c r="H681" s="33"/>
      <c r="I681" s="3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customHeight="1" x14ac:dyDescent="0.2">
      <c r="A682" s="3"/>
      <c r="B682" s="3"/>
      <c r="C682" s="3"/>
      <c r="D682" s="4"/>
      <c r="E682" s="3"/>
      <c r="F682" s="33"/>
      <c r="G682" s="33"/>
      <c r="H682" s="33"/>
      <c r="I682" s="3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customHeight="1" x14ac:dyDescent="0.2">
      <c r="A683" s="3"/>
      <c r="B683" s="3"/>
      <c r="C683" s="3"/>
      <c r="D683" s="4"/>
      <c r="E683" s="3"/>
      <c r="F683" s="33"/>
      <c r="G683" s="33"/>
      <c r="H683" s="33"/>
      <c r="I683" s="3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customHeight="1" x14ac:dyDescent="0.2">
      <c r="A684" s="3"/>
      <c r="B684" s="3"/>
      <c r="C684" s="3"/>
      <c r="D684" s="4"/>
      <c r="E684" s="3"/>
      <c r="F684" s="33"/>
      <c r="G684" s="33"/>
      <c r="H684" s="33"/>
      <c r="I684" s="3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customHeight="1" x14ac:dyDescent="0.2">
      <c r="A685" s="3"/>
      <c r="B685" s="3"/>
      <c r="C685" s="3"/>
      <c r="D685" s="4"/>
      <c r="E685" s="3"/>
      <c r="F685" s="33"/>
      <c r="G685" s="33"/>
      <c r="H685" s="33"/>
      <c r="I685" s="3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customHeight="1" x14ac:dyDescent="0.2">
      <c r="A686" s="3"/>
      <c r="B686" s="3"/>
      <c r="C686" s="3"/>
      <c r="D686" s="4"/>
      <c r="E686" s="3"/>
      <c r="F686" s="33"/>
      <c r="G686" s="33"/>
      <c r="H686" s="33"/>
      <c r="I686" s="3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customHeight="1" x14ac:dyDescent="0.2">
      <c r="A687" s="3"/>
      <c r="B687" s="3"/>
      <c r="C687" s="3"/>
      <c r="D687" s="4"/>
      <c r="E687" s="3"/>
      <c r="F687" s="33"/>
      <c r="G687" s="33"/>
      <c r="H687" s="33"/>
      <c r="I687" s="3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customHeight="1" x14ac:dyDescent="0.2">
      <c r="A688" s="3"/>
      <c r="B688" s="3"/>
      <c r="C688" s="3"/>
      <c r="D688" s="4"/>
      <c r="E688" s="3"/>
      <c r="F688" s="33"/>
      <c r="G688" s="33"/>
      <c r="H688" s="33"/>
      <c r="I688" s="3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customHeight="1" x14ac:dyDescent="0.2">
      <c r="A689" s="3"/>
      <c r="B689" s="3"/>
      <c r="C689" s="3"/>
      <c r="D689" s="4"/>
      <c r="E689" s="3"/>
      <c r="F689" s="33"/>
      <c r="G689" s="33"/>
      <c r="H689" s="33"/>
      <c r="I689" s="3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customHeight="1" x14ac:dyDescent="0.2">
      <c r="A690" s="3"/>
      <c r="B690" s="3"/>
      <c r="C690" s="3"/>
      <c r="D690" s="4"/>
      <c r="E690" s="3"/>
      <c r="F690" s="33"/>
      <c r="G690" s="33"/>
      <c r="H690" s="33"/>
      <c r="I690" s="3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customHeight="1" x14ac:dyDescent="0.2">
      <c r="A691" s="3"/>
      <c r="B691" s="3"/>
      <c r="C691" s="3"/>
      <c r="D691" s="4"/>
      <c r="E691" s="3"/>
      <c r="F691" s="33"/>
      <c r="G691" s="33"/>
      <c r="H691" s="33"/>
      <c r="I691" s="3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customHeight="1" x14ac:dyDescent="0.2">
      <c r="A692" s="3"/>
      <c r="B692" s="3"/>
      <c r="C692" s="3"/>
      <c r="D692" s="4"/>
      <c r="E692" s="3"/>
      <c r="F692" s="33"/>
      <c r="G692" s="33"/>
      <c r="H692" s="33"/>
      <c r="I692" s="3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customHeight="1" x14ac:dyDescent="0.2">
      <c r="A693" s="3"/>
      <c r="B693" s="3"/>
      <c r="C693" s="3"/>
      <c r="D693" s="4"/>
      <c r="E693" s="3"/>
      <c r="F693" s="33"/>
      <c r="G693" s="33"/>
      <c r="H693" s="33"/>
      <c r="I693" s="3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customHeight="1" x14ac:dyDescent="0.2">
      <c r="A694" s="3"/>
      <c r="B694" s="3"/>
      <c r="C694" s="3"/>
      <c r="D694" s="4"/>
      <c r="E694" s="3"/>
      <c r="F694" s="33"/>
      <c r="G694" s="33"/>
      <c r="H694" s="33"/>
      <c r="I694" s="3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customHeight="1" x14ac:dyDescent="0.2">
      <c r="A695" s="3"/>
      <c r="B695" s="3"/>
      <c r="C695" s="3"/>
      <c r="D695" s="4"/>
      <c r="E695" s="3"/>
      <c r="F695" s="33"/>
      <c r="G695" s="33"/>
      <c r="H695" s="33"/>
      <c r="I695" s="3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customHeight="1" x14ac:dyDescent="0.2">
      <c r="A696" s="3"/>
      <c r="B696" s="3"/>
      <c r="C696" s="3"/>
      <c r="D696" s="4"/>
      <c r="E696" s="3"/>
      <c r="F696" s="33"/>
      <c r="G696" s="33"/>
      <c r="H696" s="33"/>
      <c r="I696" s="3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customHeight="1" x14ac:dyDescent="0.2">
      <c r="A697" s="3"/>
      <c r="B697" s="3"/>
      <c r="C697" s="3"/>
      <c r="D697" s="4"/>
      <c r="E697" s="3"/>
      <c r="F697" s="33"/>
      <c r="G697" s="33"/>
      <c r="H697" s="33"/>
      <c r="I697" s="3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customHeight="1" x14ac:dyDescent="0.2">
      <c r="A698" s="3"/>
      <c r="B698" s="3"/>
      <c r="C698" s="3"/>
      <c r="D698" s="4"/>
      <c r="E698" s="3"/>
      <c r="F698" s="33"/>
      <c r="G698" s="33"/>
      <c r="H698" s="33"/>
      <c r="I698" s="3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customHeight="1" x14ac:dyDescent="0.2">
      <c r="A699" s="3"/>
      <c r="B699" s="3"/>
      <c r="C699" s="3"/>
      <c r="D699" s="4"/>
      <c r="E699" s="3"/>
      <c r="F699" s="33"/>
      <c r="G699" s="33"/>
      <c r="H699" s="33"/>
      <c r="I699" s="3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customHeight="1" x14ac:dyDescent="0.2">
      <c r="A700" s="3"/>
      <c r="B700" s="3"/>
      <c r="C700" s="3"/>
      <c r="D700" s="4"/>
      <c r="E700" s="3"/>
      <c r="F700" s="33"/>
      <c r="G700" s="33"/>
      <c r="H700" s="33"/>
      <c r="I700" s="3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customHeight="1" x14ac:dyDescent="0.2">
      <c r="A701" s="3"/>
      <c r="B701" s="3"/>
      <c r="C701" s="3"/>
      <c r="D701" s="4"/>
      <c r="E701" s="3"/>
      <c r="F701" s="33"/>
      <c r="G701" s="33"/>
      <c r="H701" s="33"/>
      <c r="I701" s="3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customHeight="1" x14ac:dyDescent="0.2">
      <c r="A702" s="3"/>
      <c r="B702" s="3"/>
      <c r="C702" s="3"/>
      <c r="D702" s="4"/>
      <c r="E702" s="3"/>
      <c r="F702" s="33"/>
      <c r="G702" s="33"/>
      <c r="H702" s="33"/>
      <c r="I702" s="3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customHeight="1" x14ac:dyDescent="0.2">
      <c r="A703" s="3"/>
      <c r="B703" s="3"/>
      <c r="C703" s="3"/>
      <c r="D703" s="4"/>
      <c r="E703" s="3"/>
      <c r="F703" s="33"/>
      <c r="G703" s="33"/>
      <c r="H703" s="33"/>
      <c r="I703" s="3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customHeight="1" x14ac:dyDescent="0.2">
      <c r="A704" s="3"/>
      <c r="B704" s="3"/>
      <c r="C704" s="3"/>
      <c r="D704" s="4"/>
      <c r="E704" s="3"/>
      <c r="F704" s="33"/>
      <c r="G704" s="33"/>
      <c r="H704" s="33"/>
      <c r="I704" s="3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customHeight="1" x14ac:dyDescent="0.2">
      <c r="A705" s="3"/>
      <c r="B705" s="3"/>
      <c r="C705" s="3"/>
      <c r="D705" s="4"/>
      <c r="E705" s="3"/>
      <c r="F705" s="33"/>
      <c r="G705" s="33"/>
      <c r="H705" s="33"/>
      <c r="I705" s="3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customHeight="1" x14ac:dyDescent="0.2">
      <c r="A706" s="3"/>
      <c r="B706" s="3"/>
      <c r="C706" s="3"/>
      <c r="D706" s="4"/>
      <c r="E706" s="3"/>
      <c r="F706" s="33"/>
      <c r="G706" s="33"/>
      <c r="H706" s="33"/>
      <c r="I706" s="3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customHeight="1" x14ac:dyDescent="0.2">
      <c r="A707" s="3"/>
      <c r="B707" s="3"/>
      <c r="C707" s="3"/>
      <c r="D707" s="4"/>
      <c r="E707" s="3"/>
      <c r="F707" s="33"/>
      <c r="G707" s="33"/>
      <c r="H707" s="33"/>
      <c r="I707" s="3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customHeight="1" x14ac:dyDescent="0.2">
      <c r="A708" s="3"/>
      <c r="B708" s="3"/>
      <c r="C708" s="3"/>
      <c r="D708" s="4"/>
      <c r="E708" s="3"/>
      <c r="F708" s="33"/>
      <c r="G708" s="33"/>
      <c r="H708" s="33"/>
      <c r="I708" s="3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customHeight="1" x14ac:dyDescent="0.2">
      <c r="A709" s="3"/>
      <c r="B709" s="3"/>
      <c r="C709" s="3"/>
      <c r="D709" s="4"/>
      <c r="E709" s="3"/>
      <c r="F709" s="33"/>
      <c r="G709" s="33"/>
      <c r="H709" s="33"/>
      <c r="I709" s="3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customHeight="1" x14ac:dyDescent="0.2">
      <c r="A710" s="3"/>
      <c r="B710" s="3"/>
      <c r="C710" s="3"/>
      <c r="D710" s="4"/>
      <c r="E710" s="3"/>
      <c r="F710" s="33"/>
      <c r="G710" s="33"/>
      <c r="H710" s="33"/>
      <c r="I710" s="3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customHeight="1" x14ac:dyDescent="0.2">
      <c r="A711" s="3"/>
      <c r="B711" s="3"/>
      <c r="C711" s="3"/>
      <c r="D711" s="4"/>
      <c r="E711" s="3"/>
      <c r="F711" s="33"/>
      <c r="G711" s="33"/>
      <c r="H711" s="33"/>
      <c r="I711" s="3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customHeight="1" x14ac:dyDescent="0.2">
      <c r="A712" s="3"/>
      <c r="B712" s="3"/>
      <c r="C712" s="3"/>
      <c r="D712" s="4"/>
      <c r="E712" s="3"/>
      <c r="F712" s="33"/>
      <c r="G712" s="33"/>
      <c r="H712" s="33"/>
      <c r="I712" s="3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customHeight="1" x14ac:dyDescent="0.2">
      <c r="A713" s="3"/>
      <c r="B713" s="3"/>
      <c r="C713" s="3"/>
      <c r="D713" s="4"/>
      <c r="E713" s="3"/>
      <c r="F713" s="33"/>
      <c r="G713" s="33"/>
      <c r="H713" s="33"/>
      <c r="I713" s="3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customHeight="1" x14ac:dyDescent="0.2">
      <c r="A714" s="3"/>
      <c r="B714" s="3"/>
      <c r="C714" s="3"/>
      <c r="D714" s="4"/>
      <c r="E714" s="3"/>
      <c r="F714" s="33"/>
      <c r="G714" s="33"/>
      <c r="H714" s="33"/>
      <c r="I714" s="3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customHeight="1" x14ac:dyDescent="0.2">
      <c r="A715" s="3"/>
      <c r="B715" s="3"/>
      <c r="C715" s="3"/>
      <c r="D715" s="4"/>
      <c r="E715" s="3"/>
      <c r="F715" s="33"/>
      <c r="G715" s="33"/>
      <c r="H715" s="33"/>
      <c r="I715" s="3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customHeight="1" x14ac:dyDescent="0.2">
      <c r="A716" s="3"/>
      <c r="B716" s="3"/>
      <c r="C716" s="3"/>
      <c r="D716" s="4"/>
      <c r="E716" s="3"/>
      <c r="F716" s="33"/>
      <c r="G716" s="33"/>
      <c r="H716" s="33"/>
      <c r="I716" s="3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customHeight="1" x14ac:dyDescent="0.2">
      <c r="A717" s="3"/>
      <c r="B717" s="3"/>
      <c r="C717" s="3"/>
      <c r="D717" s="4"/>
      <c r="E717" s="3"/>
      <c r="F717" s="33"/>
      <c r="G717" s="33"/>
      <c r="H717" s="33"/>
      <c r="I717" s="3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customHeight="1" x14ac:dyDescent="0.2">
      <c r="A718" s="3"/>
      <c r="B718" s="3"/>
      <c r="C718" s="3"/>
      <c r="D718" s="4"/>
      <c r="E718" s="3"/>
      <c r="F718" s="33"/>
      <c r="G718" s="33"/>
      <c r="H718" s="33"/>
      <c r="I718" s="3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customHeight="1" x14ac:dyDescent="0.2">
      <c r="A719" s="3"/>
      <c r="B719" s="3"/>
      <c r="C719" s="3"/>
      <c r="D719" s="4"/>
      <c r="E719" s="3"/>
      <c r="F719" s="33"/>
      <c r="G719" s="33"/>
      <c r="H719" s="33"/>
      <c r="I719" s="3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customHeight="1" x14ac:dyDescent="0.2">
      <c r="A720" s="3"/>
      <c r="B720" s="3"/>
      <c r="C720" s="3"/>
      <c r="D720" s="4"/>
      <c r="E720" s="3"/>
      <c r="F720" s="33"/>
      <c r="G720" s="33"/>
      <c r="H720" s="33"/>
      <c r="I720" s="3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customHeight="1" x14ac:dyDescent="0.2">
      <c r="A721" s="3"/>
      <c r="B721" s="3"/>
      <c r="C721" s="3"/>
      <c r="D721" s="4"/>
      <c r="E721" s="3"/>
      <c r="F721" s="33"/>
      <c r="G721" s="33"/>
      <c r="H721" s="33"/>
      <c r="I721" s="3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customHeight="1" x14ac:dyDescent="0.2">
      <c r="A722" s="3"/>
      <c r="B722" s="3"/>
      <c r="C722" s="3"/>
      <c r="D722" s="4"/>
      <c r="E722" s="3"/>
      <c r="F722" s="33"/>
      <c r="G722" s="33"/>
      <c r="H722" s="33"/>
      <c r="I722" s="3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customHeight="1" x14ac:dyDescent="0.2">
      <c r="A723" s="3"/>
      <c r="B723" s="3"/>
      <c r="C723" s="3"/>
      <c r="D723" s="4"/>
      <c r="E723" s="3"/>
      <c r="F723" s="33"/>
      <c r="G723" s="33"/>
      <c r="H723" s="33"/>
      <c r="I723" s="3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customHeight="1" x14ac:dyDescent="0.2">
      <c r="A724" s="3"/>
      <c r="B724" s="3"/>
      <c r="C724" s="3"/>
      <c r="D724" s="4"/>
      <c r="E724" s="3"/>
      <c r="F724" s="33"/>
      <c r="G724" s="33"/>
      <c r="H724" s="33"/>
      <c r="I724" s="3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customHeight="1" x14ac:dyDescent="0.2">
      <c r="A725" s="3"/>
      <c r="B725" s="3"/>
      <c r="C725" s="3"/>
      <c r="D725" s="4"/>
      <c r="E725" s="3"/>
      <c r="F725" s="33"/>
      <c r="G725" s="33"/>
      <c r="H725" s="33"/>
      <c r="I725" s="3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customHeight="1" x14ac:dyDescent="0.2">
      <c r="A726" s="3"/>
      <c r="B726" s="3"/>
      <c r="C726" s="3"/>
      <c r="D726" s="4"/>
      <c r="E726" s="3"/>
      <c r="F726" s="33"/>
      <c r="G726" s="33"/>
      <c r="H726" s="33"/>
      <c r="I726" s="3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customHeight="1" x14ac:dyDescent="0.2">
      <c r="A727" s="3"/>
      <c r="B727" s="3"/>
      <c r="C727" s="3"/>
      <c r="D727" s="4"/>
      <c r="E727" s="3"/>
      <c r="F727" s="33"/>
      <c r="G727" s="33"/>
      <c r="H727" s="33"/>
      <c r="I727" s="3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customHeight="1" x14ac:dyDescent="0.2">
      <c r="A728" s="3"/>
      <c r="B728" s="3"/>
      <c r="C728" s="3"/>
      <c r="D728" s="4"/>
      <c r="E728" s="3"/>
      <c r="F728" s="33"/>
      <c r="G728" s="33"/>
      <c r="H728" s="33"/>
      <c r="I728" s="3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customHeight="1" x14ac:dyDescent="0.2">
      <c r="A729" s="3"/>
      <c r="B729" s="3"/>
      <c r="C729" s="3"/>
      <c r="D729" s="4"/>
      <c r="E729" s="3"/>
      <c r="F729" s="33"/>
      <c r="G729" s="33"/>
      <c r="H729" s="33"/>
      <c r="I729" s="3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customHeight="1" x14ac:dyDescent="0.2">
      <c r="A730" s="3"/>
      <c r="B730" s="3"/>
      <c r="C730" s="3"/>
      <c r="D730" s="4"/>
      <c r="E730" s="3"/>
      <c r="F730" s="33"/>
      <c r="G730" s="33"/>
      <c r="H730" s="33"/>
      <c r="I730" s="3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customHeight="1" x14ac:dyDescent="0.2">
      <c r="A731" s="3"/>
      <c r="B731" s="3"/>
      <c r="C731" s="3"/>
      <c r="D731" s="4"/>
      <c r="E731" s="3"/>
      <c r="F731" s="33"/>
      <c r="G731" s="33"/>
      <c r="H731" s="33"/>
      <c r="I731" s="3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customHeight="1" x14ac:dyDescent="0.2">
      <c r="A732" s="3"/>
      <c r="B732" s="3"/>
      <c r="C732" s="3"/>
      <c r="D732" s="4"/>
      <c r="E732" s="3"/>
      <c r="F732" s="33"/>
      <c r="G732" s="33"/>
      <c r="H732" s="33"/>
      <c r="I732" s="3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customHeight="1" x14ac:dyDescent="0.2">
      <c r="A733" s="3"/>
      <c r="B733" s="3"/>
      <c r="C733" s="3"/>
      <c r="D733" s="4"/>
      <c r="E733" s="3"/>
      <c r="F733" s="33"/>
      <c r="G733" s="33"/>
      <c r="H733" s="33"/>
      <c r="I733" s="3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customHeight="1" x14ac:dyDescent="0.2">
      <c r="A734" s="3"/>
      <c r="B734" s="3"/>
      <c r="C734" s="3"/>
      <c r="D734" s="4"/>
      <c r="E734" s="3"/>
      <c r="F734" s="33"/>
      <c r="G734" s="33"/>
      <c r="H734" s="33"/>
      <c r="I734" s="3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customHeight="1" x14ac:dyDescent="0.2">
      <c r="A735" s="3"/>
      <c r="B735" s="3"/>
      <c r="C735" s="3"/>
      <c r="D735" s="4"/>
      <c r="E735" s="3"/>
      <c r="F735" s="33"/>
      <c r="G735" s="33"/>
      <c r="H735" s="33"/>
      <c r="I735" s="3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customHeight="1" x14ac:dyDescent="0.2">
      <c r="A736" s="3"/>
      <c r="B736" s="3"/>
      <c r="C736" s="3"/>
      <c r="D736" s="4"/>
      <c r="E736" s="3"/>
      <c r="F736" s="33"/>
      <c r="G736" s="33"/>
      <c r="H736" s="33"/>
      <c r="I736" s="3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customHeight="1" x14ac:dyDescent="0.2">
      <c r="A737" s="3"/>
      <c r="B737" s="3"/>
      <c r="C737" s="3"/>
      <c r="D737" s="4"/>
      <c r="E737" s="3"/>
      <c r="F737" s="33"/>
      <c r="G737" s="33"/>
      <c r="H737" s="33"/>
      <c r="I737" s="3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customHeight="1" x14ac:dyDescent="0.2">
      <c r="A738" s="3"/>
      <c r="B738" s="3"/>
      <c r="C738" s="3"/>
      <c r="D738" s="4"/>
      <c r="E738" s="3"/>
      <c r="F738" s="33"/>
      <c r="G738" s="33"/>
      <c r="H738" s="33"/>
      <c r="I738" s="3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customHeight="1" x14ac:dyDescent="0.2">
      <c r="A739" s="3"/>
      <c r="B739" s="3"/>
      <c r="C739" s="3"/>
      <c r="D739" s="4"/>
      <c r="E739" s="3"/>
      <c r="F739" s="33"/>
      <c r="G739" s="33"/>
      <c r="H739" s="33"/>
      <c r="I739" s="3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customHeight="1" x14ac:dyDescent="0.2">
      <c r="A740" s="3"/>
      <c r="B740" s="3"/>
      <c r="C740" s="3"/>
      <c r="D740" s="4"/>
      <c r="E740" s="3"/>
      <c r="F740" s="33"/>
      <c r="G740" s="33"/>
      <c r="H740" s="33"/>
      <c r="I740" s="3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customHeight="1" x14ac:dyDescent="0.2">
      <c r="A741" s="3"/>
      <c r="B741" s="3"/>
      <c r="C741" s="3"/>
      <c r="D741" s="4"/>
      <c r="E741" s="3"/>
      <c r="F741" s="33"/>
      <c r="G741" s="33"/>
      <c r="H741" s="33"/>
      <c r="I741" s="3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customHeight="1" x14ac:dyDescent="0.2">
      <c r="A742" s="3"/>
      <c r="B742" s="3"/>
      <c r="C742" s="3"/>
      <c r="D742" s="4"/>
      <c r="E742" s="3"/>
      <c r="F742" s="33"/>
      <c r="G742" s="33"/>
      <c r="H742" s="33"/>
      <c r="I742" s="3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customHeight="1" x14ac:dyDescent="0.2">
      <c r="A743" s="3"/>
      <c r="B743" s="3"/>
      <c r="C743" s="3"/>
      <c r="D743" s="4"/>
      <c r="E743" s="3"/>
      <c r="F743" s="33"/>
      <c r="G743" s="33"/>
      <c r="H743" s="33"/>
      <c r="I743" s="3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customHeight="1" x14ac:dyDescent="0.2">
      <c r="A744" s="3"/>
      <c r="B744" s="3"/>
      <c r="C744" s="3"/>
      <c r="D744" s="4"/>
      <c r="E744" s="3"/>
      <c r="F744" s="33"/>
      <c r="G744" s="33"/>
      <c r="H744" s="33"/>
      <c r="I744" s="3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customHeight="1" x14ac:dyDescent="0.2">
      <c r="A745" s="3"/>
      <c r="B745" s="3"/>
      <c r="C745" s="3"/>
      <c r="D745" s="4"/>
      <c r="E745" s="3"/>
      <c r="F745" s="33"/>
      <c r="G745" s="33"/>
      <c r="H745" s="33"/>
      <c r="I745" s="3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customHeight="1" x14ac:dyDescent="0.2">
      <c r="A746" s="3"/>
      <c r="B746" s="3"/>
      <c r="C746" s="3"/>
      <c r="D746" s="4"/>
      <c r="E746" s="3"/>
      <c r="F746" s="33"/>
      <c r="G746" s="33"/>
      <c r="H746" s="33"/>
      <c r="I746" s="3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customHeight="1" x14ac:dyDescent="0.2">
      <c r="A747" s="3"/>
      <c r="B747" s="3"/>
      <c r="C747" s="3"/>
      <c r="D747" s="4"/>
      <c r="E747" s="3"/>
      <c r="F747" s="33"/>
      <c r="G747" s="33"/>
      <c r="H747" s="33"/>
      <c r="I747" s="3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customHeight="1" x14ac:dyDescent="0.2">
      <c r="A748" s="3"/>
      <c r="B748" s="3"/>
      <c r="C748" s="3"/>
      <c r="D748" s="4"/>
      <c r="E748" s="3"/>
      <c r="F748" s="33"/>
      <c r="G748" s="33"/>
      <c r="H748" s="33"/>
      <c r="I748" s="3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customHeight="1" x14ac:dyDescent="0.2">
      <c r="A749" s="3"/>
      <c r="B749" s="3"/>
      <c r="C749" s="3"/>
      <c r="D749" s="4"/>
      <c r="E749" s="3"/>
      <c r="F749" s="33"/>
      <c r="G749" s="33"/>
      <c r="H749" s="33"/>
      <c r="I749" s="3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customHeight="1" x14ac:dyDescent="0.2">
      <c r="A750" s="3"/>
      <c r="B750" s="3"/>
      <c r="C750" s="3"/>
      <c r="D750" s="4"/>
      <c r="E750" s="3"/>
      <c r="F750" s="33"/>
      <c r="G750" s="33"/>
      <c r="H750" s="33"/>
      <c r="I750" s="3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customHeight="1" x14ac:dyDescent="0.2">
      <c r="A751" s="3"/>
      <c r="B751" s="3"/>
      <c r="C751" s="3"/>
      <c r="D751" s="4"/>
      <c r="E751" s="3"/>
      <c r="F751" s="33"/>
      <c r="G751" s="33"/>
      <c r="H751" s="33"/>
      <c r="I751" s="3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customHeight="1" x14ac:dyDescent="0.2">
      <c r="A752" s="3"/>
      <c r="B752" s="3"/>
      <c r="C752" s="3"/>
      <c r="D752" s="4"/>
      <c r="E752" s="3"/>
      <c r="F752" s="33"/>
      <c r="G752" s="33"/>
      <c r="H752" s="33"/>
      <c r="I752" s="3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customHeight="1" x14ac:dyDescent="0.2">
      <c r="A753" s="3"/>
      <c r="B753" s="3"/>
      <c r="C753" s="3"/>
      <c r="D753" s="4"/>
      <c r="E753" s="3"/>
      <c r="F753" s="33"/>
      <c r="G753" s="33"/>
      <c r="H753" s="33"/>
      <c r="I753" s="3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customHeight="1" x14ac:dyDescent="0.2">
      <c r="A754" s="3"/>
      <c r="B754" s="3"/>
      <c r="C754" s="3"/>
      <c r="D754" s="4"/>
      <c r="E754" s="3"/>
      <c r="F754" s="33"/>
      <c r="G754" s="33"/>
      <c r="H754" s="33"/>
      <c r="I754" s="3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customHeight="1" x14ac:dyDescent="0.2">
      <c r="A755" s="3"/>
      <c r="B755" s="3"/>
      <c r="C755" s="3"/>
      <c r="D755" s="4"/>
      <c r="E755" s="3"/>
      <c r="F755" s="33"/>
      <c r="G755" s="33"/>
      <c r="H755" s="33"/>
      <c r="I755" s="3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customHeight="1" x14ac:dyDescent="0.2">
      <c r="A756" s="3"/>
      <c r="B756" s="3"/>
      <c r="C756" s="3"/>
      <c r="D756" s="4"/>
      <c r="E756" s="3"/>
      <c r="F756" s="33"/>
      <c r="G756" s="33"/>
      <c r="H756" s="33"/>
      <c r="I756" s="3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customHeight="1" x14ac:dyDescent="0.2">
      <c r="A757" s="3"/>
      <c r="B757" s="3"/>
      <c r="C757" s="3"/>
      <c r="D757" s="4"/>
      <c r="E757" s="3"/>
      <c r="F757" s="33"/>
      <c r="G757" s="33"/>
      <c r="H757" s="33"/>
      <c r="I757" s="3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customHeight="1" x14ac:dyDescent="0.2">
      <c r="A758" s="3"/>
      <c r="B758" s="3"/>
      <c r="C758" s="3"/>
      <c r="D758" s="4"/>
      <c r="E758" s="3"/>
      <c r="F758" s="33"/>
      <c r="G758" s="33"/>
      <c r="H758" s="33"/>
      <c r="I758" s="3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customHeight="1" x14ac:dyDescent="0.2">
      <c r="A759" s="3"/>
      <c r="B759" s="3"/>
      <c r="C759" s="3"/>
      <c r="D759" s="4"/>
      <c r="E759" s="3"/>
      <c r="F759" s="33"/>
      <c r="G759" s="33"/>
      <c r="H759" s="33"/>
      <c r="I759" s="3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customHeight="1" x14ac:dyDescent="0.2">
      <c r="A760" s="3"/>
      <c r="B760" s="3"/>
      <c r="C760" s="3"/>
      <c r="D760" s="4"/>
      <c r="E760" s="3"/>
      <c r="F760" s="33"/>
      <c r="G760" s="33"/>
      <c r="H760" s="33"/>
      <c r="I760" s="3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customHeight="1" x14ac:dyDescent="0.2">
      <c r="A761" s="3"/>
      <c r="B761" s="3"/>
      <c r="C761" s="3"/>
      <c r="D761" s="4"/>
      <c r="E761" s="3"/>
      <c r="F761" s="33"/>
      <c r="G761" s="33"/>
      <c r="H761" s="33"/>
      <c r="I761" s="3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customHeight="1" x14ac:dyDescent="0.2">
      <c r="A762" s="3"/>
      <c r="B762" s="3"/>
      <c r="C762" s="3"/>
      <c r="D762" s="4"/>
      <c r="E762" s="3"/>
      <c r="F762" s="33"/>
      <c r="G762" s="33"/>
      <c r="H762" s="33"/>
      <c r="I762" s="3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customHeight="1" x14ac:dyDescent="0.2">
      <c r="A763" s="3"/>
      <c r="B763" s="3"/>
      <c r="C763" s="3"/>
      <c r="D763" s="4"/>
      <c r="E763" s="3"/>
      <c r="F763" s="33"/>
      <c r="G763" s="33"/>
      <c r="H763" s="33"/>
      <c r="I763" s="3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customHeight="1" x14ac:dyDescent="0.2">
      <c r="A764" s="3"/>
      <c r="B764" s="3"/>
      <c r="C764" s="3"/>
      <c r="D764" s="4"/>
      <c r="E764" s="3"/>
      <c r="F764" s="33"/>
      <c r="G764" s="33"/>
      <c r="H764" s="33"/>
      <c r="I764" s="3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customHeight="1" x14ac:dyDescent="0.2">
      <c r="A765" s="3"/>
      <c r="B765" s="3"/>
      <c r="C765" s="3"/>
      <c r="D765" s="4"/>
      <c r="E765" s="3"/>
      <c r="F765" s="33"/>
      <c r="G765" s="33"/>
      <c r="H765" s="33"/>
      <c r="I765" s="3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customHeight="1" x14ac:dyDescent="0.2">
      <c r="A766" s="3"/>
      <c r="B766" s="3"/>
      <c r="C766" s="3"/>
      <c r="D766" s="4"/>
      <c r="E766" s="3"/>
      <c r="F766" s="33"/>
      <c r="G766" s="33"/>
      <c r="H766" s="33"/>
      <c r="I766" s="3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customHeight="1" x14ac:dyDescent="0.2">
      <c r="A767" s="3"/>
      <c r="B767" s="3"/>
      <c r="C767" s="3"/>
      <c r="D767" s="4"/>
      <c r="E767" s="3"/>
      <c r="F767" s="33"/>
      <c r="G767" s="33"/>
      <c r="H767" s="33"/>
      <c r="I767" s="3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customHeight="1" x14ac:dyDescent="0.2">
      <c r="A768" s="3"/>
      <c r="B768" s="3"/>
      <c r="C768" s="3"/>
      <c r="D768" s="4"/>
      <c r="E768" s="3"/>
      <c r="F768" s="33"/>
      <c r="G768" s="33"/>
      <c r="H768" s="33"/>
      <c r="I768" s="3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customHeight="1" x14ac:dyDescent="0.2">
      <c r="A769" s="3"/>
      <c r="B769" s="3"/>
      <c r="C769" s="3"/>
      <c r="D769" s="4"/>
      <c r="E769" s="3"/>
      <c r="F769" s="33"/>
      <c r="G769" s="33"/>
      <c r="H769" s="33"/>
      <c r="I769" s="3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customHeight="1" x14ac:dyDescent="0.2">
      <c r="A770" s="3"/>
      <c r="B770" s="3"/>
      <c r="C770" s="3"/>
      <c r="D770" s="4"/>
      <c r="E770" s="3"/>
      <c r="F770" s="33"/>
      <c r="G770" s="33"/>
      <c r="H770" s="33"/>
      <c r="I770" s="3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customHeight="1" x14ac:dyDescent="0.2">
      <c r="A771" s="3"/>
      <c r="B771" s="3"/>
      <c r="C771" s="3"/>
      <c r="D771" s="4"/>
      <c r="E771" s="3"/>
      <c r="F771" s="33"/>
      <c r="G771" s="33"/>
      <c r="H771" s="33"/>
      <c r="I771" s="3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customHeight="1" x14ac:dyDescent="0.2">
      <c r="A772" s="3"/>
      <c r="B772" s="3"/>
      <c r="C772" s="3"/>
      <c r="D772" s="4"/>
      <c r="E772" s="3"/>
      <c r="F772" s="33"/>
      <c r="G772" s="33"/>
      <c r="H772" s="33"/>
      <c r="I772" s="3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customHeight="1" x14ac:dyDescent="0.2">
      <c r="A773" s="3"/>
      <c r="B773" s="3"/>
      <c r="C773" s="3"/>
      <c r="D773" s="4"/>
      <c r="E773" s="3"/>
      <c r="F773" s="33"/>
      <c r="G773" s="33"/>
      <c r="H773" s="33"/>
      <c r="I773" s="3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customHeight="1" x14ac:dyDescent="0.2">
      <c r="A774" s="3"/>
      <c r="B774" s="3"/>
      <c r="C774" s="3"/>
      <c r="D774" s="4"/>
      <c r="E774" s="3"/>
      <c r="F774" s="33"/>
      <c r="G774" s="33"/>
      <c r="H774" s="33"/>
      <c r="I774" s="3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customHeight="1" x14ac:dyDescent="0.2">
      <c r="A775" s="3"/>
      <c r="B775" s="3"/>
      <c r="C775" s="3"/>
      <c r="D775" s="4"/>
      <c r="E775" s="3"/>
      <c r="F775" s="33"/>
      <c r="G775" s="33"/>
      <c r="H775" s="33"/>
      <c r="I775" s="3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customHeight="1" x14ac:dyDescent="0.2">
      <c r="A776" s="3"/>
      <c r="B776" s="3"/>
      <c r="C776" s="3"/>
      <c r="D776" s="4"/>
      <c r="E776" s="3"/>
      <c r="F776" s="33"/>
      <c r="G776" s="33"/>
      <c r="H776" s="33"/>
      <c r="I776" s="3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customHeight="1" x14ac:dyDescent="0.2">
      <c r="A777" s="3"/>
      <c r="B777" s="3"/>
      <c r="C777" s="3"/>
      <c r="D777" s="4"/>
      <c r="E777" s="3"/>
      <c r="F777" s="33"/>
      <c r="G777" s="33"/>
      <c r="H777" s="33"/>
      <c r="I777" s="3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customHeight="1" x14ac:dyDescent="0.2">
      <c r="A778" s="3"/>
      <c r="B778" s="3"/>
      <c r="C778" s="3"/>
      <c r="D778" s="4"/>
      <c r="E778" s="3"/>
      <c r="F778" s="33"/>
      <c r="G778" s="33"/>
      <c r="H778" s="33"/>
      <c r="I778" s="3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customHeight="1" x14ac:dyDescent="0.2">
      <c r="A779" s="3"/>
      <c r="B779" s="3"/>
      <c r="C779" s="3"/>
      <c r="D779" s="4"/>
      <c r="E779" s="3"/>
      <c r="F779" s="33"/>
      <c r="G779" s="33"/>
      <c r="H779" s="33"/>
      <c r="I779" s="3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customHeight="1" x14ac:dyDescent="0.2">
      <c r="A780" s="3"/>
      <c r="B780" s="3"/>
      <c r="C780" s="3"/>
      <c r="D780" s="4"/>
      <c r="E780" s="3"/>
      <c r="F780" s="33"/>
      <c r="G780" s="33"/>
      <c r="H780" s="33"/>
      <c r="I780" s="3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customHeight="1" x14ac:dyDescent="0.2">
      <c r="A781" s="3"/>
      <c r="B781" s="3"/>
      <c r="C781" s="3"/>
      <c r="D781" s="4"/>
      <c r="E781" s="3"/>
      <c r="F781" s="33"/>
      <c r="G781" s="33"/>
      <c r="H781" s="33"/>
      <c r="I781" s="3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customHeight="1" x14ac:dyDescent="0.2">
      <c r="A782" s="3"/>
      <c r="B782" s="3"/>
      <c r="C782" s="3"/>
      <c r="D782" s="4"/>
      <c r="E782" s="3"/>
      <c r="F782" s="33"/>
      <c r="G782" s="33"/>
      <c r="H782" s="33"/>
      <c r="I782" s="3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customHeight="1" x14ac:dyDescent="0.2">
      <c r="A783" s="3"/>
      <c r="B783" s="3"/>
      <c r="C783" s="3"/>
      <c r="D783" s="4"/>
      <c r="E783" s="3"/>
      <c r="F783" s="33"/>
      <c r="G783" s="33"/>
      <c r="H783" s="33"/>
      <c r="I783" s="3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customHeight="1" x14ac:dyDescent="0.2">
      <c r="A784" s="3"/>
      <c r="B784" s="3"/>
      <c r="C784" s="3"/>
      <c r="D784" s="4"/>
      <c r="E784" s="3"/>
      <c r="F784" s="33"/>
      <c r="G784" s="33"/>
      <c r="H784" s="33"/>
      <c r="I784" s="3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customHeight="1" x14ac:dyDescent="0.2">
      <c r="A785" s="3"/>
      <c r="B785" s="3"/>
      <c r="C785" s="3"/>
      <c r="D785" s="4"/>
      <c r="E785" s="3"/>
      <c r="F785" s="33"/>
      <c r="G785" s="33"/>
      <c r="H785" s="33"/>
      <c r="I785" s="3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customHeight="1" x14ac:dyDescent="0.2">
      <c r="A786" s="3"/>
      <c r="B786" s="3"/>
      <c r="C786" s="3"/>
      <c r="D786" s="4"/>
      <c r="E786" s="3"/>
      <c r="F786" s="33"/>
      <c r="G786" s="33"/>
      <c r="H786" s="33"/>
      <c r="I786" s="3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customHeight="1" x14ac:dyDescent="0.2">
      <c r="A787" s="3"/>
      <c r="B787" s="3"/>
      <c r="C787" s="3"/>
      <c r="D787" s="4"/>
      <c r="E787" s="3"/>
      <c r="F787" s="33"/>
      <c r="G787" s="33"/>
      <c r="H787" s="33"/>
      <c r="I787" s="3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customHeight="1" x14ac:dyDescent="0.2">
      <c r="A788" s="3"/>
      <c r="B788" s="3"/>
      <c r="C788" s="3"/>
      <c r="D788" s="4"/>
      <c r="E788" s="3"/>
      <c r="F788" s="33"/>
      <c r="G788" s="33"/>
      <c r="H788" s="33"/>
      <c r="I788" s="3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customHeight="1" x14ac:dyDescent="0.2">
      <c r="A789" s="3"/>
      <c r="B789" s="3"/>
      <c r="C789" s="3"/>
      <c r="D789" s="4"/>
      <c r="E789" s="3"/>
      <c r="F789" s="33"/>
      <c r="G789" s="33"/>
      <c r="H789" s="33"/>
      <c r="I789" s="3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customHeight="1" x14ac:dyDescent="0.2">
      <c r="A790" s="3"/>
      <c r="B790" s="3"/>
      <c r="C790" s="3"/>
      <c r="D790" s="4"/>
      <c r="E790" s="3"/>
      <c r="F790" s="33"/>
      <c r="G790" s="33"/>
      <c r="H790" s="33"/>
      <c r="I790" s="3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customHeight="1" x14ac:dyDescent="0.2">
      <c r="A791" s="3"/>
      <c r="B791" s="3"/>
      <c r="C791" s="3"/>
      <c r="D791" s="4"/>
      <c r="E791" s="3"/>
      <c r="F791" s="33"/>
      <c r="G791" s="33"/>
      <c r="H791" s="33"/>
      <c r="I791" s="3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customHeight="1" x14ac:dyDescent="0.2">
      <c r="A792" s="3"/>
      <c r="B792" s="3"/>
      <c r="C792" s="3"/>
      <c r="D792" s="4"/>
      <c r="E792" s="3"/>
      <c r="F792" s="33"/>
      <c r="G792" s="33"/>
      <c r="H792" s="33"/>
      <c r="I792" s="3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customHeight="1" x14ac:dyDescent="0.2">
      <c r="A793" s="3"/>
      <c r="B793" s="3"/>
      <c r="C793" s="3"/>
      <c r="D793" s="4"/>
      <c r="E793" s="3"/>
      <c r="F793" s="33"/>
      <c r="G793" s="33"/>
      <c r="H793" s="33"/>
      <c r="I793" s="3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customHeight="1" x14ac:dyDescent="0.2">
      <c r="A794" s="3"/>
      <c r="B794" s="3"/>
      <c r="C794" s="3"/>
      <c r="D794" s="4"/>
      <c r="E794" s="3"/>
      <c r="F794" s="33"/>
      <c r="G794" s="33"/>
      <c r="H794" s="33"/>
      <c r="I794" s="3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customHeight="1" x14ac:dyDescent="0.2">
      <c r="A795" s="3"/>
      <c r="B795" s="3"/>
      <c r="C795" s="3"/>
      <c r="D795" s="4"/>
      <c r="E795" s="3"/>
      <c r="F795" s="33"/>
      <c r="G795" s="33"/>
      <c r="H795" s="33"/>
      <c r="I795" s="3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customHeight="1" x14ac:dyDescent="0.2">
      <c r="A796" s="3"/>
      <c r="B796" s="3"/>
      <c r="C796" s="3"/>
      <c r="D796" s="4"/>
      <c r="E796" s="3"/>
      <c r="F796" s="33"/>
      <c r="G796" s="33"/>
      <c r="H796" s="33"/>
      <c r="I796" s="3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customHeight="1" x14ac:dyDescent="0.2">
      <c r="A797" s="3"/>
      <c r="B797" s="3"/>
      <c r="C797" s="3"/>
      <c r="D797" s="4"/>
      <c r="E797" s="3"/>
      <c r="F797" s="33"/>
      <c r="G797" s="33"/>
      <c r="H797" s="33"/>
      <c r="I797" s="3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customHeight="1" x14ac:dyDescent="0.2">
      <c r="A798" s="3"/>
      <c r="B798" s="3"/>
      <c r="C798" s="3"/>
      <c r="D798" s="4"/>
      <c r="E798" s="3"/>
      <c r="F798" s="33"/>
      <c r="G798" s="33"/>
      <c r="H798" s="33"/>
      <c r="I798" s="3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customHeight="1" x14ac:dyDescent="0.2">
      <c r="A799" s="3"/>
      <c r="B799" s="3"/>
      <c r="C799" s="3"/>
      <c r="D799" s="4"/>
      <c r="E799" s="3"/>
      <c r="F799" s="33"/>
      <c r="G799" s="33"/>
      <c r="H799" s="33"/>
      <c r="I799" s="3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customHeight="1" x14ac:dyDescent="0.2">
      <c r="A800" s="3"/>
      <c r="B800" s="3"/>
      <c r="C800" s="3"/>
      <c r="D800" s="4"/>
      <c r="E800" s="3"/>
      <c r="F800" s="33"/>
      <c r="G800" s="33"/>
      <c r="H800" s="33"/>
      <c r="I800" s="3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customHeight="1" x14ac:dyDescent="0.2">
      <c r="A801" s="3"/>
      <c r="B801" s="3"/>
      <c r="C801" s="3"/>
      <c r="D801" s="4"/>
      <c r="E801" s="3"/>
      <c r="F801" s="33"/>
      <c r="G801" s="33"/>
      <c r="H801" s="33"/>
      <c r="I801" s="3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customHeight="1" x14ac:dyDescent="0.2">
      <c r="A802" s="3"/>
      <c r="B802" s="3"/>
      <c r="C802" s="3"/>
      <c r="D802" s="4"/>
      <c r="E802" s="3"/>
      <c r="F802" s="33"/>
      <c r="G802" s="33"/>
      <c r="H802" s="33"/>
      <c r="I802" s="3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customHeight="1" x14ac:dyDescent="0.2">
      <c r="A803" s="3"/>
      <c r="B803" s="3"/>
      <c r="C803" s="3"/>
      <c r="D803" s="4"/>
      <c r="E803" s="3"/>
      <c r="F803" s="33"/>
      <c r="G803" s="33"/>
      <c r="H803" s="33"/>
      <c r="I803" s="3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customHeight="1" x14ac:dyDescent="0.2">
      <c r="A804" s="3"/>
      <c r="B804" s="3"/>
      <c r="C804" s="3"/>
      <c r="D804" s="4"/>
      <c r="E804" s="3"/>
      <c r="F804" s="33"/>
      <c r="G804" s="33"/>
      <c r="H804" s="33"/>
      <c r="I804" s="3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customHeight="1" x14ac:dyDescent="0.2">
      <c r="A805" s="3"/>
      <c r="B805" s="3"/>
      <c r="C805" s="3"/>
      <c r="D805" s="4"/>
      <c r="E805" s="3"/>
      <c r="F805" s="33"/>
      <c r="G805" s="33"/>
      <c r="H805" s="33"/>
      <c r="I805" s="3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customHeight="1" x14ac:dyDescent="0.2">
      <c r="A806" s="3"/>
      <c r="B806" s="3"/>
      <c r="C806" s="3"/>
      <c r="D806" s="4"/>
      <c r="E806" s="3"/>
      <c r="F806" s="33"/>
      <c r="G806" s="33"/>
      <c r="H806" s="33"/>
      <c r="I806" s="3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customHeight="1" x14ac:dyDescent="0.2">
      <c r="A807" s="3"/>
      <c r="B807" s="3"/>
      <c r="C807" s="3"/>
      <c r="D807" s="4"/>
      <c r="E807" s="3"/>
      <c r="F807" s="33"/>
      <c r="G807" s="33"/>
      <c r="H807" s="33"/>
      <c r="I807" s="3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customHeight="1" x14ac:dyDescent="0.2">
      <c r="A808" s="3"/>
      <c r="B808" s="3"/>
      <c r="C808" s="3"/>
      <c r="D808" s="4"/>
      <c r="E808" s="3"/>
      <c r="F808" s="33"/>
      <c r="G808" s="33"/>
      <c r="H808" s="33"/>
      <c r="I808" s="3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customHeight="1" x14ac:dyDescent="0.2">
      <c r="A809" s="3"/>
      <c r="B809" s="3"/>
      <c r="C809" s="3"/>
      <c r="D809" s="4"/>
      <c r="E809" s="3"/>
      <c r="F809" s="33"/>
      <c r="G809" s="33"/>
      <c r="H809" s="33"/>
      <c r="I809" s="3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customHeight="1" x14ac:dyDescent="0.2">
      <c r="A810" s="3"/>
      <c r="B810" s="3"/>
      <c r="C810" s="3"/>
      <c r="D810" s="4"/>
      <c r="E810" s="3"/>
      <c r="F810" s="33"/>
      <c r="G810" s="33"/>
      <c r="H810" s="33"/>
      <c r="I810" s="3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customHeight="1" x14ac:dyDescent="0.2">
      <c r="A811" s="3"/>
      <c r="B811" s="3"/>
      <c r="C811" s="3"/>
      <c r="D811" s="4"/>
      <c r="E811" s="3"/>
      <c r="F811" s="33"/>
      <c r="G811" s="33"/>
      <c r="H811" s="33"/>
      <c r="I811" s="3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customHeight="1" x14ac:dyDescent="0.2">
      <c r="A812" s="3"/>
      <c r="B812" s="3"/>
      <c r="C812" s="3"/>
      <c r="D812" s="4"/>
      <c r="E812" s="3"/>
      <c r="F812" s="33"/>
      <c r="G812" s="33"/>
      <c r="H812" s="33"/>
      <c r="I812" s="3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customHeight="1" x14ac:dyDescent="0.2">
      <c r="A813" s="3"/>
      <c r="B813" s="3"/>
      <c r="C813" s="3"/>
      <c r="D813" s="4"/>
      <c r="E813" s="3"/>
      <c r="F813" s="33"/>
      <c r="G813" s="33"/>
      <c r="H813" s="33"/>
      <c r="I813" s="3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customHeight="1" x14ac:dyDescent="0.2">
      <c r="A814" s="3"/>
      <c r="B814" s="3"/>
      <c r="C814" s="3"/>
      <c r="D814" s="4"/>
      <c r="E814" s="3"/>
      <c r="F814" s="33"/>
      <c r="G814" s="33"/>
      <c r="H814" s="33"/>
      <c r="I814" s="3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customHeight="1" x14ac:dyDescent="0.2">
      <c r="A815" s="3"/>
      <c r="B815" s="3"/>
      <c r="C815" s="3"/>
      <c r="D815" s="4"/>
      <c r="E815" s="3"/>
      <c r="F815" s="33"/>
      <c r="G815" s="33"/>
      <c r="H815" s="33"/>
      <c r="I815" s="3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customHeight="1" x14ac:dyDescent="0.2">
      <c r="A816" s="3"/>
      <c r="B816" s="3"/>
      <c r="C816" s="3"/>
      <c r="D816" s="4"/>
      <c r="E816" s="3"/>
      <c r="F816" s="33"/>
      <c r="G816" s="33"/>
      <c r="H816" s="33"/>
      <c r="I816" s="3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customHeight="1" x14ac:dyDescent="0.2">
      <c r="A817" s="3"/>
      <c r="B817" s="3"/>
      <c r="C817" s="3"/>
      <c r="D817" s="4"/>
      <c r="E817" s="3"/>
      <c r="F817" s="33"/>
      <c r="G817" s="33"/>
      <c r="H817" s="33"/>
      <c r="I817" s="3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customHeight="1" x14ac:dyDescent="0.2">
      <c r="A818" s="3"/>
      <c r="B818" s="3"/>
      <c r="C818" s="3"/>
      <c r="D818" s="4"/>
      <c r="E818" s="3"/>
      <c r="F818" s="33"/>
      <c r="G818" s="33"/>
      <c r="H818" s="33"/>
      <c r="I818" s="3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customHeight="1" x14ac:dyDescent="0.2">
      <c r="A819" s="3"/>
      <c r="B819" s="3"/>
      <c r="C819" s="3"/>
      <c r="D819" s="4"/>
      <c r="E819" s="3"/>
      <c r="F819" s="33"/>
      <c r="G819" s="33"/>
      <c r="H819" s="33"/>
      <c r="I819" s="3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customHeight="1" x14ac:dyDescent="0.2">
      <c r="A820" s="3"/>
      <c r="B820" s="3"/>
      <c r="C820" s="3"/>
      <c r="D820" s="4"/>
      <c r="E820" s="3"/>
      <c r="F820" s="33"/>
      <c r="G820" s="33"/>
      <c r="H820" s="33"/>
      <c r="I820" s="3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customHeight="1" x14ac:dyDescent="0.2">
      <c r="A821" s="3"/>
      <c r="B821" s="3"/>
      <c r="C821" s="3"/>
      <c r="D821" s="4"/>
      <c r="E821" s="3"/>
      <c r="F821" s="33"/>
      <c r="G821" s="33"/>
      <c r="H821" s="33"/>
      <c r="I821" s="3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customHeight="1" x14ac:dyDescent="0.2">
      <c r="A822" s="3"/>
      <c r="B822" s="3"/>
      <c r="C822" s="3"/>
      <c r="D822" s="4"/>
      <c r="E822" s="3"/>
      <c r="F822" s="33"/>
      <c r="G822" s="33"/>
      <c r="H822" s="33"/>
      <c r="I822" s="3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customHeight="1" x14ac:dyDescent="0.2">
      <c r="A823" s="3"/>
      <c r="B823" s="3"/>
      <c r="C823" s="3"/>
      <c r="D823" s="4"/>
      <c r="E823" s="3"/>
      <c r="F823" s="33"/>
      <c r="G823" s="33"/>
      <c r="H823" s="33"/>
      <c r="I823" s="3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customHeight="1" x14ac:dyDescent="0.2">
      <c r="A824" s="3"/>
      <c r="B824" s="3"/>
      <c r="C824" s="3"/>
      <c r="D824" s="4"/>
      <c r="E824" s="3"/>
      <c r="F824" s="33"/>
      <c r="G824" s="33"/>
      <c r="H824" s="33"/>
      <c r="I824" s="3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customHeight="1" x14ac:dyDescent="0.2">
      <c r="A825" s="3"/>
      <c r="B825" s="3"/>
      <c r="C825" s="3"/>
      <c r="D825" s="4"/>
      <c r="E825" s="3"/>
      <c r="F825" s="33"/>
      <c r="G825" s="33"/>
      <c r="H825" s="33"/>
      <c r="I825" s="3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customHeight="1" x14ac:dyDescent="0.2">
      <c r="A826" s="3"/>
      <c r="B826" s="3"/>
      <c r="C826" s="3"/>
      <c r="D826" s="4"/>
      <c r="E826" s="3"/>
      <c r="F826" s="33"/>
      <c r="G826" s="33"/>
      <c r="H826" s="33"/>
      <c r="I826" s="3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customHeight="1" x14ac:dyDescent="0.2">
      <c r="A827" s="3"/>
      <c r="B827" s="3"/>
      <c r="C827" s="3"/>
      <c r="D827" s="4"/>
      <c r="E827" s="3"/>
      <c r="F827" s="33"/>
      <c r="G827" s="33"/>
      <c r="H827" s="33"/>
      <c r="I827" s="3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customHeight="1" x14ac:dyDescent="0.2">
      <c r="A828" s="3"/>
      <c r="B828" s="3"/>
      <c r="C828" s="3"/>
      <c r="D828" s="4"/>
      <c r="E828" s="3"/>
      <c r="F828" s="33"/>
      <c r="G828" s="33"/>
      <c r="H828" s="33"/>
      <c r="I828" s="3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customHeight="1" x14ac:dyDescent="0.2">
      <c r="A829" s="3"/>
      <c r="B829" s="3"/>
      <c r="C829" s="3"/>
      <c r="D829" s="4"/>
      <c r="E829" s="3"/>
      <c r="F829" s="33"/>
      <c r="G829" s="33"/>
      <c r="H829" s="33"/>
      <c r="I829" s="3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customHeight="1" x14ac:dyDescent="0.2">
      <c r="A830" s="3"/>
      <c r="B830" s="3"/>
      <c r="C830" s="3"/>
      <c r="D830" s="4"/>
      <c r="E830" s="3"/>
      <c r="F830" s="33"/>
      <c r="G830" s="33"/>
      <c r="H830" s="33"/>
      <c r="I830" s="3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customHeight="1" x14ac:dyDescent="0.2">
      <c r="A831" s="3"/>
      <c r="B831" s="3"/>
      <c r="C831" s="3"/>
      <c r="D831" s="4"/>
      <c r="E831" s="3"/>
      <c r="F831" s="33"/>
      <c r="G831" s="33"/>
      <c r="H831" s="33"/>
      <c r="I831" s="3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customHeight="1" x14ac:dyDescent="0.2">
      <c r="A832" s="3"/>
      <c r="B832" s="3"/>
      <c r="C832" s="3"/>
      <c r="D832" s="4"/>
      <c r="E832" s="3"/>
      <c r="F832" s="33"/>
      <c r="G832" s="33"/>
      <c r="H832" s="33"/>
      <c r="I832" s="3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customHeight="1" x14ac:dyDescent="0.2">
      <c r="A833" s="3"/>
      <c r="B833" s="3"/>
      <c r="C833" s="3"/>
      <c r="D833" s="4"/>
      <c r="E833" s="3"/>
      <c r="F833" s="33"/>
      <c r="G833" s="33"/>
      <c r="H833" s="33"/>
      <c r="I833" s="3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customHeight="1" x14ac:dyDescent="0.2">
      <c r="A834" s="3"/>
      <c r="B834" s="3"/>
      <c r="C834" s="3"/>
      <c r="D834" s="4"/>
      <c r="E834" s="3"/>
      <c r="F834" s="33"/>
      <c r="G834" s="33"/>
      <c r="H834" s="33"/>
      <c r="I834" s="3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customHeight="1" x14ac:dyDescent="0.2">
      <c r="A835" s="3"/>
      <c r="B835" s="3"/>
      <c r="C835" s="3"/>
      <c r="D835" s="4"/>
      <c r="E835" s="3"/>
      <c r="F835" s="33"/>
      <c r="G835" s="33"/>
      <c r="H835" s="33"/>
      <c r="I835" s="3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customHeight="1" x14ac:dyDescent="0.2">
      <c r="A836" s="3"/>
      <c r="B836" s="3"/>
      <c r="C836" s="3"/>
      <c r="D836" s="4"/>
      <c r="E836" s="3"/>
      <c r="F836" s="33"/>
      <c r="G836" s="33"/>
      <c r="H836" s="33"/>
      <c r="I836" s="3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customHeight="1" x14ac:dyDescent="0.2">
      <c r="A837" s="3"/>
      <c r="B837" s="3"/>
      <c r="C837" s="3"/>
      <c r="D837" s="4"/>
      <c r="E837" s="3"/>
      <c r="F837" s="33"/>
      <c r="G837" s="33"/>
      <c r="H837" s="33"/>
      <c r="I837" s="3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customHeight="1" x14ac:dyDescent="0.2">
      <c r="A838" s="3"/>
      <c r="B838" s="3"/>
      <c r="C838" s="3"/>
      <c r="D838" s="4"/>
      <c r="E838" s="3"/>
      <c r="F838" s="33"/>
      <c r="G838" s="33"/>
      <c r="H838" s="33"/>
      <c r="I838" s="3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customHeight="1" x14ac:dyDescent="0.2">
      <c r="A839" s="3"/>
      <c r="B839" s="3"/>
      <c r="C839" s="3"/>
      <c r="D839" s="4"/>
      <c r="E839" s="3"/>
      <c r="F839" s="33"/>
      <c r="G839" s="33"/>
      <c r="H839" s="33"/>
      <c r="I839" s="3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customHeight="1" x14ac:dyDescent="0.2">
      <c r="A840" s="3"/>
      <c r="B840" s="3"/>
      <c r="C840" s="3"/>
      <c r="D840" s="4"/>
      <c r="E840" s="3"/>
      <c r="F840" s="33"/>
      <c r="G840" s="33"/>
      <c r="H840" s="33"/>
      <c r="I840" s="3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customHeight="1" x14ac:dyDescent="0.2">
      <c r="A841" s="3"/>
      <c r="B841" s="3"/>
      <c r="C841" s="3"/>
      <c r="D841" s="4"/>
      <c r="E841" s="3"/>
      <c r="F841" s="33"/>
      <c r="G841" s="33"/>
      <c r="H841" s="33"/>
      <c r="I841" s="3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customHeight="1" x14ac:dyDescent="0.2">
      <c r="A842" s="3"/>
      <c r="B842" s="3"/>
      <c r="C842" s="3"/>
      <c r="D842" s="4"/>
      <c r="E842" s="3"/>
      <c r="F842" s="33"/>
      <c r="G842" s="33"/>
      <c r="H842" s="33"/>
      <c r="I842" s="3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customHeight="1" x14ac:dyDescent="0.2">
      <c r="A843" s="3"/>
      <c r="B843" s="3"/>
      <c r="C843" s="3"/>
      <c r="D843" s="4"/>
      <c r="E843" s="3"/>
      <c r="F843" s="33"/>
      <c r="G843" s="33"/>
      <c r="H843" s="33"/>
      <c r="I843" s="3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customHeight="1" x14ac:dyDescent="0.2">
      <c r="A844" s="3"/>
      <c r="B844" s="3"/>
      <c r="C844" s="3"/>
      <c r="D844" s="4"/>
      <c r="E844" s="3"/>
      <c r="F844" s="33"/>
      <c r="G844" s="33"/>
      <c r="H844" s="33"/>
      <c r="I844" s="3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customHeight="1" x14ac:dyDescent="0.2">
      <c r="A845" s="3"/>
      <c r="B845" s="3"/>
      <c r="C845" s="3"/>
      <c r="D845" s="4"/>
      <c r="E845" s="3"/>
      <c r="F845" s="33"/>
      <c r="G845" s="33"/>
      <c r="H845" s="33"/>
      <c r="I845" s="3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customHeight="1" x14ac:dyDescent="0.2">
      <c r="A846" s="3"/>
      <c r="B846" s="3"/>
      <c r="C846" s="3"/>
      <c r="D846" s="4"/>
      <c r="E846" s="3"/>
      <c r="F846" s="33"/>
      <c r="G846" s="33"/>
      <c r="H846" s="33"/>
      <c r="I846" s="3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customHeight="1" x14ac:dyDescent="0.2">
      <c r="A847" s="3"/>
      <c r="B847" s="3"/>
      <c r="C847" s="3"/>
      <c r="D847" s="4"/>
      <c r="E847" s="3"/>
      <c r="F847" s="33"/>
      <c r="G847" s="33"/>
      <c r="H847" s="33"/>
      <c r="I847" s="3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customHeight="1" x14ac:dyDescent="0.2">
      <c r="A848" s="3"/>
      <c r="B848" s="3"/>
      <c r="C848" s="3"/>
      <c r="D848" s="4"/>
      <c r="E848" s="3"/>
      <c r="F848" s="33"/>
      <c r="G848" s="33"/>
      <c r="H848" s="33"/>
      <c r="I848" s="3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customHeight="1" x14ac:dyDescent="0.2">
      <c r="A849" s="3"/>
      <c r="B849" s="3"/>
      <c r="C849" s="3"/>
      <c r="D849" s="4"/>
      <c r="E849" s="3"/>
      <c r="F849" s="33"/>
      <c r="G849" s="33"/>
      <c r="H849" s="33"/>
      <c r="I849" s="3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customHeight="1" x14ac:dyDescent="0.2">
      <c r="A850" s="3"/>
      <c r="B850" s="3"/>
      <c r="C850" s="3"/>
      <c r="D850" s="4"/>
      <c r="E850" s="3"/>
      <c r="F850" s="33"/>
      <c r="G850" s="33"/>
      <c r="H850" s="33"/>
      <c r="I850" s="3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customHeight="1" x14ac:dyDescent="0.2">
      <c r="A851" s="3"/>
      <c r="B851" s="3"/>
      <c r="C851" s="3"/>
      <c r="D851" s="4"/>
      <c r="E851" s="3"/>
      <c r="F851" s="33"/>
      <c r="G851" s="33"/>
      <c r="H851" s="33"/>
      <c r="I851" s="3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customHeight="1" x14ac:dyDescent="0.2">
      <c r="A852" s="3"/>
      <c r="B852" s="3"/>
      <c r="C852" s="3"/>
      <c r="D852" s="4"/>
      <c r="E852" s="3"/>
      <c r="F852" s="33"/>
      <c r="G852" s="33"/>
      <c r="H852" s="33"/>
      <c r="I852" s="3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customHeight="1" x14ac:dyDescent="0.2">
      <c r="A853" s="3"/>
      <c r="B853" s="3"/>
      <c r="C853" s="3"/>
      <c r="D853" s="4"/>
      <c r="E853" s="3"/>
      <c r="F853" s="33"/>
      <c r="G853" s="33"/>
      <c r="H853" s="33"/>
      <c r="I853" s="3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customHeight="1" x14ac:dyDescent="0.2">
      <c r="A854" s="3"/>
      <c r="B854" s="3"/>
      <c r="C854" s="3"/>
      <c r="D854" s="4"/>
      <c r="E854" s="3"/>
      <c r="F854" s="33"/>
      <c r="G854" s="33"/>
      <c r="H854" s="33"/>
      <c r="I854" s="3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customHeight="1" x14ac:dyDescent="0.2">
      <c r="A855" s="3"/>
      <c r="B855" s="3"/>
      <c r="C855" s="3"/>
      <c r="D855" s="4"/>
      <c r="E855" s="3"/>
      <c r="F855" s="33"/>
      <c r="G855" s="33"/>
      <c r="H855" s="33"/>
      <c r="I855" s="3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customHeight="1" x14ac:dyDescent="0.2">
      <c r="A856" s="3"/>
      <c r="B856" s="3"/>
      <c r="C856" s="3"/>
      <c r="D856" s="4"/>
      <c r="E856" s="3"/>
      <c r="F856" s="33"/>
      <c r="G856" s="33"/>
      <c r="H856" s="33"/>
      <c r="I856" s="3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customHeight="1" x14ac:dyDescent="0.2">
      <c r="A857" s="3"/>
      <c r="B857" s="3"/>
      <c r="C857" s="3"/>
      <c r="D857" s="4"/>
      <c r="E857" s="3"/>
      <c r="F857" s="33"/>
      <c r="G857" s="33"/>
      <c r="H857" s="33"/>
      <c r="I857" s="3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customHeight="1" x14ac:dyDescent="0.2">
      <c r="A858" s="3"/>
      <c r="B858" s="3"/>
      <c r="C858" s="3"/>
      <c r="D858" s="4"/>
      <c r="E858" s="3"/>
      <c r="F858" s="33"/>
      <c r="G858" s="33"/>
      <c r="H858" s="33"/>
      <c r="I858" s="3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customHeight="1" x14ac:dyDescent="0.2">
      <c r="A859" s="3"/>
      <c r="B859" s="3"/>
      <c r="C859" s="3"/>
      <c r="D859" s="4"/>
      <c r="E859" s="3"/>
      <c r="F859" s="33"/>
      <c r="G859" s="33"/>
      <c r="H859" s="33"/>
      <c r="I859" s="3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customHeight="1" x14ac:dyDescent="0.2">
      <c r="A860" s="3"/>
      <c r="B860" s="3"/>
      <c r="C860" s="3"/>
      <c r="D860" s="4"/>
      <c r="E860" s="3"/>
      <c r="F860" s="33"/>
      <c r="G860" s="33"/>
      <c r="H860" s="33"/>
      <c r="I860" s="3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customHeight="1" x14ac:dyDescent="0.2">
      <c r="A861" s="3"/>
      <c r="B861" s="3"/>
      <c r="C861" s="3"/>
      <c r="D861" s="4"/>
      <c r="E861" s="3"/>
      <c r="F861" s="33"/>
      <c r="G861" s="33"/>
      <c r="H861" s="33"/>
      <c r="I861" s="3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customHeight="1" x14ac:dyDescent="0.2">
      <c r="A862" s="3"/>
      <c r="B862" s="3"/>
      <c r="C862" s="3"/>
      <c r="D862" s="4"/>
      <c r="E862" s="3"/>
      <c r="F862" s="33"/>
      <c r="G862" s="33"/>
      <c r="H862" s="33"/>
      <c r="I862" s="3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customHeight="1" x14ac:dyDescent="0.2">
      <c r="A863" s="3"/>
      <c r="B863" s="3"/>
      <c r="C863" s="3"/>
      <c r="D863" s="4"/>
      <c r="E863" s="3"/>
      <c r="F863" s="33"/>
      <c r="G863" s="33"/>
      <c r="H863" s="33"/>
      <c r="I863" s="3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customHeight="1" x14ac:dyDescent="0.2">
      <c r="A864" s="3"/>
      <c r="B864" s="3"/>
      <c r="C864" s="3"/>
      <c r="D864" s="4"/>
      <c r="E864" s="3"/>
      <c r="F864" s="33"/>
      <c r="G864" s="33"/>
      <c r="H864" s="33"/>
      <c r="I864" s="3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customHeight="1" x14ac:dyDescent="0.2">
      <c r="A865" s="3"/>
      <c r="B865" s="3"/>
      <c r="C865" s="3"/>
      <c r="D865" s="4"/>
      <c r="E865" s="3"/>
      <c r="F865" s="33"/>
      <c r="G865" s="33"/>
      <c r="H865" s="33"/>
      <c r="I865" s="3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customHeight="1" x14ac:dyDescent="0.2">
      <c r="A866" s="3"/>
      <c r="B866" s="3"/>
      <c r="C866" s="3"/>
      <c r="D866" s="4"/>
      <c r="E866" s="3"/>
      <c r="F866" s="33"/>
      <c r="G866" s="33"/>
      <c r="H866" s="33"/>
      <c r="I866" s="3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customHeight="1" x14ac:dyDescent="0.2">
      <c r="A867" s="3"/>
      <c r="B867" s="3"/>
      <c r="C867" s="3"/>
      <c r="D867" s="4"/>
      <c r="E867" s="3"/>
      <c r="F867" s="33"/>
      <c r="G867" s="33"/>
      <c r="H867" s="33"/>
      <c r="I867" s="3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customHeight="1" x14ac:dyDescent="0.2">
      <c r="A868" s="3"/>
      <c r="B868" s="3"/>
      <c r="C868" s="3"/>
      <c r="D868" s="4"/>
      <c r="E868" s="3"/>
      <c r="F868" s="33"/>
      <c r="G868" s="33"/>
      <c r="H868" s="33"/>
      <c r="I868" s="3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customHeight="1" x14ac:dyDescent="0.2">
      <c r="A869" s="3"/>
      <c r="B869" s="3"/>
      <c r="C869" s="3"/>
      <c r="D869" s="4"/>
      <c r="E869" s="3"/>
      <c r="F869" s="33"/>
      <c r="G869" s="33"/>
      <c r="H869" s="33"/>
      <c r="I869" s="3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customHeight="1" x14ac:dyDescent="0.2">
      <c r="A870" s="3"/>
      <c r="B870" s="3"/>
      <c r="C870" s="3"/>
      <c r="D870" s="4"/>
      <c r="E870" s="3"/>
      <c r="F870" s="33"/>
      <c r="G870" s="33"/>
      <c r="H870" s="33"/>
      <c r="I870" s="3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customHeight="1" x14ac:dyDescent="0.2">
      <c r="A871" s="3"/>
      <c r="B871" s="3"/>
      <c r="C871" s="3"/>
      <c r="D871" s="4"/>
      <c r="E871" s="3"/>
      <c r="F871" s="33"/>
      <c r="G871" s="33"/>
      <c r="H871" s="33"/>
      <c r="I871" s="3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customHeight="1" x14ac:dyDescent="0.2">
      <c r="A872" s="3"/>
      <c r="B872" s="3"/>
      <c r="C872" s="3"/>
      <c r="D872" s="4"/>
      <c r="E872" s="3"/>
      <c r="F872" s="33"/>
      <c r="G872" s="33"/>
      <c r="H872" s="33"/>
      <c r="I872" s="3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customHeight="1" x14ac:dyDescent="0.2">
      <c r="A873" s="3"/>
      <c r="B873" s="3"/>
      <c r="C873" s="3"/>
      <c r="D873" s="4"/>
      <c r="E873" s="3"/>
      <c r="F873" s="33"/>
      <c r="G873" s="33"/>
      <c r="H873" s="33"/>
      <c r="I873" s="3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customHeight="1" x14ac:dyDescent="0.2">
      <c r="A874" s="3"/>
      <c r="B874" s="3"/>
      <c r="C874" s="3"/>
      <c r="D874" s="4"/>
      <c r="E874" s="3"/>
      <c r="F874" s="33"/>
      <c r="G874" s="33"/>
      <c r="H874" s="33"/>
      <c r="I874" s="3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customHeight="1" x14ac:dyDescent="0.2">
      <c r="A875" s="3"/>
      <c r="B875" s="3"/>
      <c r="C875" s="3"/>
      <c r="D875" s="4"/>
      <c r="E875" s="3"/>
      <c r="F875" s="33"/>
      <c r="G875" s="33"/>
      <c r="H875" s="33"/>
      <c r="I875" s="3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customHeight="1" x14ac:dyDescent="0.2">
      <c r="A876" s="3"/>
      <c r="B876" s="3"/>
      <c r="C876" s="3"/>
      <c r="D876" s="4"/>
      <c r="E876" s="3"/>
      <c r="F876" s="33"/>
      <c r="G876" s="33"/>
      <c r="H876" s="33"/>
      <c r="I876" s="3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customHeight="1" x14ac:dyDescent="0.2">
      <c r="A877" s="3"/>
      <c r="B877" s="3"/>
      <c r="C877" s="3"/>
      <c r="D877" s="4"/>
      <c r="E877" s="3"/>
      <c r="F877" s="33"/>
      <c r="G877" s="33"/>
      <c r="H877" s="33"/>
      <c r="I877" s="3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customHeight="1" x14ac:dyDescent="0.2">
      <c r="A878" s="3"/>
      <c r="B878" s="3"/>
      <c r="C878" s="3"/>
      <c r="D878" s="4"/>
      <c r="E878" s="3"/>
      <c r="F878" s="33"/>
      <c r="G878" s="33"/>
      <c r="H878" s="33"/>
      <c r="I878" s="3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customHeight="1" x14ac:dyDescent="0.2">
      <c r="A879" s="3"/>
      <c r="B879" s="3"/>
      <c r="C879" s="3"/>
      <c r="D879" s="4"/>
      <c r="E879" s="3"/>
      <c r="F879" s="33"/>
      <c r="G879" s="33"/>
      <c r="H879" s="33"/>
      <c r="I879" s="3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customHeight="1" x14ac:dyDescent="0.2">
      <c r="A880" s="3"/>
      <c r="B880" s="3"/>
      <c r="C880" s="3"/>
      <c r="D880" s="4"/>
      <c r="E880" s="3"/>
      <c r="F880" s="33"/>
      <c r="G880" s="33"/>
      <c r="H880" s="33"/>
      <c r="I880" s="3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customHeight="1" x14ac:dyDescent="0.2">
      <c r="A881" s="3"/>
      <c r="B881" s="3"/>
      <c r="C881" s="3"/>
      <c r="D881" s="4"/>
      <c r="E881" s="3"/>
      <c r="F881" s="33"/>
      <c r="G881" s="33"/>
      <c r="H881" s="33"/>
      <c r="I881" s="3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customHeight="1" x14ac:dyDescent="0.2">
      <c r="A882" s="3"/>
      <c r="B882" s="3"/>
      <c r="C882" s="3"/>
      <c r="D882" s="4"/>
      <c r="E882" s="3"/>
      <c r="F882" s="33"/>
      <c r="G882" s="33"/>
      <c r="H882" s="33"/>
      <c r="I882" s="3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customHeight="1" x14ac:dyDescent="0.2">
      <c r="A883" s="3"/>
      <c r="B883" s="3"/>
      <c r="C883" s="3"/>
      <c r="D883" s="4"/>
      <c r="E883" s="3"/>
      <c r="F883" s="33"/>
      <c r="G883" s="33"/>
      <c r="H883" s="33"/>
      <c r="I883" s="3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customHeight="1" x14ac:dyDescent="0.2">
      <c r="A884" s="3"/>
      <c r="B884" s="3"/>
      <c r="C884" s="3"/>
      <c r="D884" s="4"/>
      <c r="E884" s="3"/>
      <c r="F884" s="33"/>
      <c r="G884" s="33"/>
      <c r="H884" s="33"/>
      <c r="I884" s="3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customHeight="1" x14ac:dyDescent="0.2">
      <c r="A885" s="3"/>
      <c r="B885" s="3"/>
      <c r="C885" s="3"/>
      <c r="D885" s="4"/>
      <c r="E885" s="3"/>
      <c r="F885" s="33"/>
      <c r="G885" s="33"/>
      <c r="H885" s="33"/>
      <c r="I885" s="3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customHeight="1" x14ac:dyDescent="0.2">
      <c r="A886" s="3"/>
      <c r="B886" s="3"/>
      <c r="C886" s="3"/>
      <c r="D886" s="4"/>
      <c r="E886" s="3"/>
      <c r="F886" s="33"/>
      <c r="G886" s="33"/>
      <c r="H886" s="33"/>
      <c r="I886" s="3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customHeight="1" x14ac:dyDescent="0.2">
      <c r="A887" s="3"/>
      <c r="B887" s="3"/>
      <c r="C887" s="3"/>
      <c r="D887" s="4"/>
      <c r="E887" s="3"/>
      <c r="F887" s="33"/>
      <c r="G887" s="33"/>
      <c r="H887" s="33"/>
      <c r="I887" s="3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customHeight="1" x14ac:dyDescent="0.2">
      <c r="A888" s="3"/>
      <c r="B888" s="3"/>
      <c r="C888" s="3"/>
      <c r="D888" s="4"/>
      <c r="E888" s="3"/>
      <c r="F888" s="33"/>
      <c r="G888" s="33"/>
      <c r="H888" s="33"/>
      <c r="I888" s="3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customHeight="1" x14ac:dyDescent="0.2">
      <c r="A889" s="3"/>
      <c r="B889" s="3"/>
      <c r="C889" s="3"/>
      <c r="D889" s="4"/>
      <c r="E889" s="3"/>
      <c r="F889" s="33"/>
      <c r="G889" s="33"/>
      <c r="H889" s="33"/>
      <c r="I889" s="3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customHeight="1" x14ac:dyDescent="0.2">
      <c r="A890" s="3"/>
      <c r="B890" s="3"/>
      <c r="C890" s="3"/>
      <c r="D890" s="4"/>
      <c r="E890" s="3"/>
      <c r="F890" s="33"/>
      <c r="G890" s="33"/>
      <c r="H890" s="33"/>
      <c r="I890" s="3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customHeight="1" x14ac:dyDescent="0.2">
      <c r="A891" s="3"/>
      <c r="B891" s="3"/>
      <c r="C891" s="3"/>
      <c r="D891" s="4"/>
      <c r="E891" s="3"/>
      <c r="F891" s="33"/>
      <c r="G891" s="33"/>
      <c r="H891" s="33"/>
      <c r="I891" s="3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customHeight="1" x14ac:dyDescent="0.2">
      <c r="A892" s="3"/>
      <c r="B892" s="3"/>
      <c r="C892" s="3"/>
      <c r="D892" s="4"/>
      <c r="E892" s="3"/>
      <c r="F892" s="33"/>
      <c r="G892" s="33"/>
      <c r="H892" s="33"/>
      <c r="I892" s="3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customHeight="1" x14ac:dyDescent="0.2">
      <c r="A893" s="3"/>
      <c r="B893" s="3"/>
      <c r="C893" s="3"/>
      <c r="D893" s="4"/>
      <c r="E893" s="3"/>
      <c r="F893" s="33"/>
      <c r="G893" s="33"/>
      <c r="H893" s="33"/>
      <c r="I893" s="3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customHeight="1" x14ac:dyDescent="0.2">
      <c r="A894" s="3"/>
      <c r="B894" s="3"/>
      <c r="C894" s="3"/>
      <c r="D894" s="4"/>
      <c r="E894" s="3"/>
      <c r="F894" s="33"/>
      <c r="G894" s="33"/>
      <c r="H894" s="33"/>
      <c r="I894" s="3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customHeight="1" x14ac:dyDescent="0.2">
      <c r="A895" s="3"/>
      <c r="B895" s="3"/>
      <c r="C895" s="3"/>
      <c r="D895" s="4"/>
      <c r="E895" s="3"/>
      <c r="F895" s="33"/>
      <c r="G895" s="33"/>
      <c r="H895" s="33"/>
      <c r="I895" s="3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customHeight="1" x14ac:dyDescent="0.2">
      <c r="A896" s="3"/>
      <c r="B896" s="3"/>
      <c r="C896" s="3"/>
      <c r="D896" s="4"/>
      <c r="E896" s="3"/>
      <c r="F896" s="33"/>
      <c r="G896" s="33"/>
      <c r="H896" s="33"/>
      <c r="I896" s="3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customHeight="1" x14ac:dyDescent="0.2">
      <c r="A897" s="3"/>
      <c r="B897" s="3"/>
      <c r="C897" s="3"/>
      <c r="D897" s="4"/>
      <c r="E897" s="3"/>
      <c r="F897" s="33"/>
      <c r="G897" s="33"/>
      <c r="H897" s="33"/>
      <c r="I897" s="3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customHeight="1" x14ac:dyDescent="0.2">
      <c r="A898" s="3"/>
      <c r="B898" s="3"/>
      <c r="C898" s="3"/>
      <c r="D898" s="4"/>
      <c r="E898" s="3"/>
      <c r="F898" s="33"/>
      <c r="G898" s="33"/>
      <c r="H898" s="33"/>
      <c r="I898" s="3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customHeight="1" x14ac:dyDescent="0.2">
      <c r="A899" s="3"/>
      <c r="B899" s="3"/>
      <c r="C899" s="3"/>
      <c r="D899" s="4"/>
      <c r="E899" s="3"/>
      <c r="F899" s="33"/>
      <c r="G899" s="33"/>
      <c r="H899" s="33"/>
      <c r="I899" s="3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customHeight="1" x14ac:dyDescent="0.2">
      <c r="A900" s="3"/>
      <c r="B900" s="3"/>
      <c r="C900" s="3"/>
      <c r="D900" s="4"/>
      <c r="E900" s="3"/>
      <c r="F900" s="33"/>
      <c r="G900" s="33"/>
      <c r="H900" s="33"/>
      <c r="I900" s="3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customHeight="1" x14ac:dyDescent="0.2">
      <c r="A901" s="3"/>
      <c r="B901" s="3"/>
      <c r="C901" s="3"/>
      <c r="D901" s="4"/>
      <c r="E901" s="3"/>
      <c r="F901" s="33"/>
      <c r="G901" s="33"/>
      <c r="H901" s="33"/>
      <c r="I901" s="3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customHeight="1" x14ac:dyDescent="0.2">
      <c r="A902" s="3"/>
      <c r="B902" s="3"/>
      <c r="C902" s="3"/>
      <c r="D902" s="4"/>
      <c r="E902" s="3"/>
      <c r="F902" s="33"/>
      <c r="G902" s="33"/>
      <c r="H902" s="33"/>
      <c r="I902" s="3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customHeight="1" x14ac:dyDescent="0.2">
      <c r="A903" s="3"/>
      <c r="B903" s="3"/>
      <c r="C903" s="3"/>
      <c r="D903" s="4"/>
      <c r="E903" s="3"/>
      <c r="F903" s="33"/>
      <c r="G903" s="33"/>
      <c r="H903" s="33"/>
      <c r="I903" s="3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customHeight="1" x14ac:dyDescent="0.2">
      <c r="A904" s="3"/>
      <c r="B904" s="3"/>
      <c r="C904" s="3"/>
      <c r="D904" s="4"/>
      <c r="E904" s="3"/>
      <c r="F904" s="33"/>
      <c r="G904" s="33"/>
      <c r="H904" s="33"/>
      <c r="I904" s="3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customHeight="1" x14ac:dyDescent="0.2">
      <c r="A905" s="3"/>
      <c r="B905" s="3"/>
      <c r="C905" s="3"/>
      <c r="D905" s="4"/>
      <c r="E905" s="3"/>
      <c r="F905" s="33"/>
      <c r="G905" s="33"/>
      <c r="H905" s="33"/>
      <c r="I905" s="3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customHeight="1" x14ac:dyDescent="0.2">
      <c r="A906" s="3"/>
      <c r="B906" s="3"/>
      <c r="C906" s="3"/>
      <c r="D906" s="4"/>
      <c r="E906" s="3"/>
      <c r="F906" s="33"/>
      <c r="G906" s="33"/>
      <c r="H906" s="33"/>
      <c r="I906" s="3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customHeight="1" x14ac:dyDescent="0.2">
      <c r="A907" s="3"/>
      <c r="B907" s="3"/>
      <c r="C907" s="3"/>
      <c r="D907" s="4"/>
      <c r="E907" s="3"/>
      <c r="F907" s="33"/>
      <c r="G907" s="33"/>
      <c r="H907" s="33"/>
      <c r="I907" s="3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customHeight="1" x14ac:dyDescent="0.2">
      <c r="A908" s="3"/>
      <c r="B908" s="3"/>
      <c r="C908" s="3"/>
      <c r="D908" s="4"/>
      <c r="E908" s="3"/>
      <c r="F908" s="33"/>
      <c r="G908" s="33"/>
      <c r="H908" s="33"/>
      <c r="I908" s="3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customHeight="1" x14ac:dyDescent="0.2">
      <c r="A909" s="3"/>
      <c r="B909" s="3"/>
      <c r="C909" s="3"/>
      <c r="D909" s="4"/>
      <c r="E909" s="3"/>
      <c r="F909" s="33"/>
      <c r="G909" s="33"/>
      <c r="H909" s="33"/>
      <c r="I909" s="3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customHeight="1" x14ac:dyDescent="0.2">
      <c r="A910" s="3"/>
      <c r="B910" s="3"/>
      <c r="C910" s="3"/>
      <c r="D910" s="4"/>
      <c r="E910" s="3"/>
      <c r="F910" s="33"/>
      <c r="G910" s="33"/>
      <c r="H910" s="33"/>
      <c r="I910" s="3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customHeight="1" x14ac:dyDescent="0.2">
      <c r="A911" s="3"/>
      <c r="B911" s="3"/>
      <c r="C911" s="3"/>
      <c r="D911" s="4"/>
      <c r="E911" s="3"/>
      <c r="F911" s="33"/>
      <c r="G911" s="33"/>
      <c r="H911" s="33"/>
      <c r="I911" s="3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customHeight="1" x14ac:dyDescent="0.2">
      <c r="A912" s="3"/>
      <c r="B912" s="3"/>
      <c r="C912" s="3"/>
      <c r="D912" s="4"/>
      <c r="E912" s="3"/>
      <c r="F912" s="33"/>
      <c r="G912" s="33"/>
      <c r="H912" s="33"/>
      <c r="I912" s="3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customHeight="1" x14ac:dyDescent="0.2">
      <c r="A913" s="3"/>
      <c r="B913" s="3"/>
      <c r="C913" s="3"/>
      <c r="D913" s="4"/>
      <c r="E913" s="3"/>
      <c r="F913" s="33"/>
      <c r="G913" s="33"/>
      <c r="H913" s="33"/>
      <c r="I913" s="3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customHeight="1" x14ac:dyDescent="0.2">
      <c r="A914" s="3"/>
      <c r="B914" s="3"/>
      <c r="C914" s="3"/>
      <c r="D914" s="4"/>
      <c r="E914" s="3"/>
      <c r="F914" s="33"/>
      <c r="G914" s="33"/>
      <c r="H914" s="33"/>
      <c r="I914" s="3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customHeight="1" x14ac:dyDescent="0.2">
      <c r="A915" s="3"/>
      <c r="B915" s="3"/>
      <c r="C915" s="3"/>
      <c r="D915" s="4"/>
      <c r="E915" s="3"/>
      <c r="F915" s="33"/>
      <c r="G915" s="33"/>
      <c r="H915" s="33"/>
      <c r="I915" s="3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customHeight="1" x14ac:dyDescent="0.2">
      <c r="A916" s="3"/>
      <c r="B916" s="3"/>
      <c r="C916" s="3"/>
      <c r="D916" s="4"/>
      <c r="E916" s="3"/>
      <c r="F916" s="33"/>
      <c r="G916" s="33"/>
      <c r="H916" s="33"/>
      <c r="I916" s="3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customHeight="1" x14ac:dyDescent="0.2">
      <c r="A917" s="3"/>
      <c r="B917" s="3"/>
      <c r="C917" s="3"/>
      <c r="D917" s="4"/>
      <c r="E917" s="3"/>
      <c r="F917" s="33"/>
      <c r="G917" s="33"/>
      <c r="H917" s="33"/>
      <c r="I917" s="3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customHeight="1" x14ac:dyDescent="0.2">
      <c r="A918" s="3"/>
      <c r="B918" s="3"/>
      <c r="C918" s="3"/>
      <c r="D918" s="4"/>
      <c r="E918" s="3"/>
      <c r="F918" s="33"/>
      <c r="G918" s="33"/>
      <c r="H918" s="33"/>
      <c r="I918" s="3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customHeight="1" x14ac:dyDescent="0.2">
      <c r="A919" s="3"/>
      <c r="B919" s="3"/>
      <c r="C919" s="3"/>
      <c r="D919" s="4"/>
      <c r="E919" s="3"/>
      <c r="F919" s="33"/>
      <c r="G919" s="33"/>
      <c r="H919" s="33"/>
      <c r="I919" s="3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customHeight="1" x14ac:dyDescent="0.2">
      <c r="A920" s="3"/>
      <c r="B920" s="3"/>
      <c r="C920" s="3"/>
      <c r="D920" s="4"/>
      <c r="E920" s="3"/>
      <c r="F920" s="33"/>
      <c r="G920" s="33"/>
      <c r="H920" s="33"/>
      <c r="I920" s="3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customHeight="1" x14ac:dyDescent="0.2">
      <c r="A921" s="3"/>
      <c r="B921" s="3"/>
      <c r="C921" s="3"/>
      <c r="D921" s="4"/>
      <c r="E921" s="3"/>
      <c r="F921" s="33"/>
      <c r="G921" s="33"/>
      <c r="H921" s="33"/>
      <c r="I921" s="3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customHeight="1" x14ac:dyDescent="0.2">
      <c r="A922" s="3"/>
      <c r="B922" s="3"/>
      <c r="C922" s="3"/>
      <c r="D922" s="4"/>
      <c r="E922" s="3"/>
      <c r="F922" s="33"/>
      <c r="G922" s="33"/>
      <c r="H922" s="33"/>
      <c r="I922" s="3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customHeight="1" x14ac:dyDescent="0.2">
      <c r="A923" s="3"/>
      <c r="B923" s="3"/>
      <c r="C923" s="3"/>
      <c r="D923" s="4"/>
      <c r="E923" s="3"/>
      <c r="F923" s="33"/>
      <c r="G923" s="33"/>
      <c r="H923" s="33"/>
      <c r="I923" s="3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customHeight="1" x14ac:dyDescent="0.2">
      <c r="A924" s="3"/>
      <c r="B924" s="3"/>
      <c r="C924" s="3"/>
      <c r="D924" s="4"/>
      <c r="E924" s="3"/>
      <c r="F924" s="33"/>
      <c r="G924" s="33"/>
      <c r="H924" s="33"/>
      <c r="I924" s="3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customHeight="1" x14ac:dyDescent="0.2">
      <c r="A925" s="3"/>
      <c r="B925" s="3"/>
      <c r="C925" s="3"/>
      <c r="D925" s="4"/>
      <c r="E925" s="3"/>
      <c r="F925" s="33"/>
      <c r="G925" s="33"/>
      <c r="H925" s="33"/>
      <c r="I925" s="3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customHeight="1" x14ac:dyDescent="0.2">
      <c r="A926" s="3"/>
      <c r="B926" s="3"/>
      <c r="C926" s="3"/>
      <c r="D926" s="4"/>
      <c r="E926" s="3"/>
      <c r="F926" s="33"/>
      <c r="G926" s="33"/>
      <c r="H926" s="33"/>
      <c r="I926" s="3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customHeight="1" x14ac:dyDescent="0.2">
      <c r="A927" s="3"/>
      <c r="B927" s="3"/>
      <c r="C927" s="3"/>
      <c r="D927" s="4"/>
      <c r="E927" s="3"/>
      <c r="F927" s="33"/>
      <c r="G927" s="33"/>
      <c r="H927" s="33"/>
      <c r="I927" s="3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customHeight="1" x14ac:dyDescent="0.2">
      <c r="A928" s="3"/>
      <c r="B928" s="3"/>
      <c r="C928" s="3"/>
      <c r="D928" s="4"/>
      <c r="E928" s="3"/>
      <c r="F928" s="33"/>
      <c r="G928" s="33"/>
      <c r="H928" s="33"/>
      <c r="I928" s="3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customHeight="1" x14ac:dyDescent="0.2">
      <c r="A929" s="3"/>
      <c r="B929" s="3"/>
      <c r="C929" s="3"/>
      <c r="D929" s="4"/>
      <c r="E929" s="3"/>
      <c r="F929" s="33"/>
      <c r="G929" s="33"/>
      <c r="H929" s="33"/>
      <c r="I929" s="3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customHeight="1" x14ac:dyDescent="0.2">
      <c r="A930" s="3"/>
      <c r="B930" s="3"/>
      <c r="C930" s="3"/>
      <c r="D930" s="4"/>
      <c r="E930" s="3"/>
      <c r="F930" s="33"/>
      <c r="G930" s="33"/>
      <c r="H930" s="33"/>
      <c r="I930" s="3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customHeight="1" x14ac:dyDescent="0.2">
      <c r="A931" s="3"/>
      <c r="B931" s="3"/>
      <c r="C931" s="3"/>
      <c r="D931" s="4"/>
      <c r="E931" s="3"/>
      <c r="F931" s="33"/>
      <c r="G931" s="33"/>
      <c r="H931" s="33"/>
      <c r="I931" s="3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</sheetData>
  <sheetProtection algorithmName="SHA-512" hashValue="Pxz2GoqWbnn/37wT8AM6L/ONCQryZcKvp1lI8H55w4xf/sDD+hfd1HcI96PtDRtyht3hjsB3ZjoN5ZDxIqR60g==" saltValue="2rcfzfFY+Z6RAolowliyvQ==" spinCount="100000" sheet="1" objects="1" scenarios="1" formatCells="0" formatColumns="0" formatRows="0" selectLockedCells="1"/>
  <autoFilter ref="A14:I507" xr:uid="{00000000-0009-0000-0000-000000000000}"/>
  <customSheetViews>
    <customSheetView guid="{51ADFC03-1D53-4AE2-909B-7D93A8DC249A}" filter="1" showAutoFilter="1">
      <pageMargins left="0.511811024" right="0.511811024" top="0.78740157499999996" bottom="0.78740157499999996" header="0.31496062000000002" footer="0.31496062000000002"/>
      <autoFilter ref="B1:K1" xr:uid="{FD794F32-55A2-46DF-98D2-3703BCC483F8}"/>
    </customSheetView>
    <customSheetView guid="{309DFEE5-7E3D-4535-B22E-0FCC4686606D}" filter="1" showAutoFilter="1">
      <pageMargins left="0.511811024" right="0.511811024" top="0.78740157499999996" bottom="0.78740157499999996" header="0.31496062000000002" footer="0.31496062000000002"/>
      <autoFilter ref="B1:J1" xr:uid="{CB962D6C-DDD7-4F81-9C1A-9D9599166FFC}"/>
    </customSheetView>
  </customSheetViews>
  <mergeCells count="5">
    <mergeCell ref="F504:H504"/>
    <mergeCell ref="G500:H500"/>
    <mergeCell ref="C8:D8"/>
    <mergeCell ref="F10:G10"/>
    <mergeCell ref="G499:H499"/>
  </mergeCells>
  <phoneticPr fontId="22" type="noConversion"/>
  <printOptions horizontalCentered="1" verticalCentered="1"/>
  <pageMargins left="0.23622047244094491" right="0.23622047244094491" top="0.55118110236220474" bottom="0.55118110236220474" header="0.19685039370078741" footer="0.19685039370078741"/>
  <pageSetup paperSize="9" scale="72" fitToHeight="0" orientation="landscape" r:id="rId1"/>
  <rowBreaks count="12" manualBreakCount="12">
    <brk id="43" max="8" man="1"/>
    <brk id="77" max="8" man="1"/>
    <brk id="120" max="8" man="1"/>
    <brk id="160" max="8" man="1"/>
    <brk id="201" max="8" man="1"/>
    <brk id="239" max="8" man="1"/>
    <brk id="279" max="8" man="1"/>
    <brk id="326" max="8" man="1"/>
    <brk id="367" max="8" man="1"/>
    <brk id="410" max="8" man="1"/>
    <brk id="454" max="8" man="1"/>
    <brk id="485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6"/>
  <sheetViews>
    <sheetView topLeftCell="A10" zoomScaleNormal="100" zoomScaleSheetLayoutView="100" workbookViewId="0">
      <selection activeCell="B37" sqref="B35:B37"/>
    </sheetView>
  </sheetViews>
  <sheetFormatPr defaultColWidth="14.42578125" defaultRowHeight="15" customHeight="1" x14ac:dyDescent="0.2"/>
  <cols>
    <col min="1" max="1" width="14" style="129" customWidth="1"/>
    <col min="2" max="2" width="79.28515625" style="129" customWidth="1"/>
    <col min="3" max="4" width="29.5703125" style="129" customWidth="1"/>
    <col min="5" max="5" width="21.7109375" style="129" customWidth="1"/>
    <col min="6" max="6" width="15" style="129" bestFit="1" customWidth="1"/>
    <col min="7" max="27" width="9.140625" style="129" customWidth="1"/>
    <col min="28" max="16384" width="14.42578125" style="129"/>
  </cols>
  <sheetData>
    <row r="1" spans="1:27" ht="7.5" customHeight="1" thickBot="1" x14ac:dyDescent="0.25">
      <c r="A1" s="126"/>
      <c r="B1" s="127"/>
      <c r="C1" s="127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130"/>
      <c r="B2" s="530"/>
      <c r="C2" s="530"/>
      <c r="D2" s="530"/>
      <c r="E2" s="531"/>
      <c r="F2" s="131"/>
      <c r="G2" s="131"/>
      <c r="H2" s="131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ht="3" customHeight="1" x14ac:dyDescent="0.4">
      <c r="A3" s="7"/>
      <c r="B3" s="120"/>
      <c r="C3" s="120"/>
      <c r="D3" s="120"/>
      <c r="E3" s="190"/>
      <c r="F3" s="120"/>
      <c r="G3" s="120"/>
      <c r="H3" s="120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4" spans="1:27" ht="18" customHeight="1" x14ac:dyDescent="0.2">
      <c r="A4" s="8"/>
      <c r="B4" s="121"/>
      <c r="C4" s="121"/>
      <c r="D4" s="121"/>
      <c r="E4" s="458"/>
      <c r="F4" s="121"/>
      <c r="G4" s="121"/>
      <c r="H4" s="121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27" ht="18" customHeight="1" x14ac:dyDescent="0.2">
      <c r="A5" s="8"/>
      <c r="B5" s="122"/>
      <c r="C5" s="122"/>
      <c r="D5" s="122"/>
      <c r="E5" s="459"/>
      <c r="F5" s="122"/>
      <c r="G5" s="122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18" customHeight="1" thickBot="1" x14ac:dyDescent="0.25">
      <c r="A6" s="9"/>
      <c r="B6" s="10"/>
      <c r="C6" s="191"/>
      <c r="D6" s="191"/>
      <c r="E6" s="192"/>
      <c r="F6" s="11"/>
      <c r="G6" s="132"/>
      <c r="H6" s="11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7" ht="18" customHeight="1" x14ac:dyDescent="0.2">
      <c r="A7" s="36" t="s">
        <v>0</v>
      </c>
      <c r="B7" s="43" t="str">
        <f>Orçamento!B6</f>
        <v>CENTRO ESPECIALIZADO EM REABILITAÇÃO</v>
      </c>
      <c r="C7" s="43"/>
      <c r="D7" s="43"/>
      <c r="E7" s="137"/>
      <c r="F7" s="11"/>
      <c r="G7" s="1"/>
      <c r="H7" s="1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</row>
    <row r="8" spans="1:27" ht="18" customHeight="1" x14ac:dyDescent="0.2">
      <c r="A8" s="38"/>
      <c r="B8" s="37"/>
      <c r="C8" s="39"/>
      <c r="D8" s="39"/>
      <c r="E8" s="138"/>
      <c r="F8" s="11"/>
      <c r="G8" s="1"/>
      <c r="H8" s="1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ht="18" customHeight="1" x14ac:dyDescent="0.2">
      <c r="A9" s="40" t="str">
        <f xml:space="preserve"> "Tipo de Intervenção: " &amp;Orçamento!C8</f>
        <v>Tipo de Intervenção: CONSTRUÇÃO DE CENTRO DE REABILITAÇÃO</v>
      </c>
      <c r="B9" s="43"/>
      <c r="C9" s="538"/>
      <c r="D9" s="43" t="str">
        <f>Orçamento!F8</f>
        <v>Área de intervenção:</v>
      </c>
      <c r="E9" s="487">
        <f>Orçamento!H8</f>
        <v>2640.46</v>
      </c>
      <c r="F9" s="11"/>
      <c r="G9" s="660"/>
      <c r="H9" s="660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</row>
    <row r="10" spans="1:27" ht="18" customHeight="1" x14ac:dyDescent="0.2">
      <c r="A10" s="40"/>
      <c r="B10" s="41"/>
      <c r="C10" s="538"/>
      <c r="D10" s="124" t="s">
        <v>3</v>
      </c>
      <c r="E10" s="125" t="e">
        <f>Orçamento!H10</f>
        <v>#VALUE!</v>
      </c>
      <c r="F10" s="11"/>
      <c r="G10" s="13"/>
      <c r="H10" s="14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</row>
    <row r="11" spans="1:27" ht="18" customHeight="1" thickBot="1" x14ac:dyDescent="0.25">
      <c r="A11" s="51" t="s">
        <v>2</v>
      </c>
      <c r="B11" s="53" t="str">
        <f>Orçamento!B10</f>
        <v>RUA HELENA ABREU DA SILVA, SN, ITAPEVI/SP</v>
      </c>
      <c r="C11" s="539"/>
      <c r="D11" s="540" t="str">
        <f>Orçamento!F12</f>
        <v>Invest./Área:</v>
      </c>
      <c r="E11" s="489" t="e">
        <f>Orçamento!H12</f>
        <v>#VALUE!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</row>
    <row r="12" spans="1:27" ht="18" customHeight="1" thickBot="1" x14ac:dyDescent="0.25">
      <c r="A12" s="139"/>
      <c r="B12" s="140"/>
      <c r="C12" s="141"/>
      <c r="D12" s="141"/>
      <c r="E12" s="142"/>
      <c r="F12" s="11"/>
      <c r="G12" s="14"/>
      <c r="H12" s="14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</row>
    <row r="13" spans="1:27" ht="18" customHeight="1" thickBot="1" x14ac:dyDescent="0.25">
      <c r="A13" s="48"/>
      <c r="B13" s="659"/>
      <c r="C13" s="659"/>
      <c r="D13" s="541"/>
      <c r="E13" s="542"/>
      <c r="F13" s="203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1:27" ht="39.75" customHeight="1" x14ac:dyDescent="0.2">
      <c r="A14" s="143" t="s">
        <v>130</v>
      </c>
      <c r="B14" s="144" t="s">
        <v>131</v>
      </c>
      <c r="C14" s="144" t="s">
        <v>159</v>
      </c>
      <c r="D14" s="144" t="s">
        <v>160</v>
      </c>
      <c r="E14" s="145" t="s">
        <v>11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ht="19.5" customHeight="1" x14ac:dyDescent="0.2">
      <c r="A15" s="146">
        <v>1</v>
      </c>
      <c r="B15" s="147" t="str">
        <f>VLOOKUP(A15,Orçamento!$A$15:$I$498,4,TRUE)</f>
        <v>ADMINISTRAÇÃO LOCAL E INSTALAÇÕES DE CANTEIRO</v>
      </c>
      <c r="C15" s="148">
        <f>VLOOKUP(A15,Orçamento!$A$15:$I$498,5,0)</f>
        <v>0</v>
      </c>
      <c r="D15" s="198" t="e">
        <f>C15*(1+Orçamento!$F$500)</f>
        <v>#VALUE!</v>
      </c>
      <c r="E15" s="149" t="e">
        <f t="shared" ref="E15:E30" si="0">C15/$C$31</f>
        <v>#DIV/0!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ht="19.5" customHeight="1" x14ac:dyDescent="0.2">
      <c r="A16" s="146">
        <v>2</v>
      </c>
      <c r="B16" s="147" t="str">
        <f>VLOOKUP(A16,Orçamento!$A$15:$I$498,4,TRUE)</f>
        <v xml:space="preserve"> MOVIMENTAÇÃO DE TERRA</v>
      </c>
      <c r="C16" s="148">
        <f>VLOOKUP(A16,Orçamento!$A$15:$I$498,5,0)</f>
        <v>0</v>
      </c>
      <c r="D16" s="198" t="e">
        <f>C16*(1+Orçamento!$F$500)</f>
        <v>#VALUE!</v>
      </c>
      <c r="E16" s="149" t="e">
        <f t="shared" si="0"/>
        <v>#DIV/0!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1:27" ht="19.5" customHeight="1" x14ac:dyDescent="0.2">
      <c r="A17" s="146">
        <v>3</v>
      </c>
      <c r="B17" s="147" t="str">
        <f>VLOOKUP(A17,Orçamento!$A$15:$I$498,4,TRUE)</f>
        <v>FUNDAÇÃO E ESTRUTURA</v>
      </c>
      <c r="C17" s="148">
        <f>VLOOKUP(A17,Orçamento!$A$15:$I$498,5,0)</f>
        <v>0</v>
      </c>
      <c r="D17" s="198" t="e">
        <f>C17*(1+Orçamento!$F$500)</f>
        <v>#VALUE!</v>
      </c>
      <c r="E17" s="149" t="e">
        <f t="shared" si="0"/>
        <v>#DIV/0!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ht="19.5" customHeight="1" x14ac:dyDescent="0.2">
      <c r="A18" s="146">
        <v>4</v>
      </c>
      <c r="B18" s="147" t="str">
        <f>VLOOKUP(A18,Orçamento!$A$15:$I$498,4,TRUE)</f>
        <v>ALVENARIA E OUTROS ELEMENTOS DIVISÓRIOS</v>
      </c>
      <c r="C18" s="148">
        <f>VLOOKUP(A18,Orçamento!$A$15:$I$498,5,0)</f>
        <v>0</v>
      </c>
      <c r="D18" s="198" t="e">
        <f>C18*(1+Orçamento!$F$500)</f>
        <v>#VALUE!</v>
      </c>
      <c r="E18" s="149" t="e">
        <f t="shared" si="0"/>
        <v>#DIV/0!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</row>
    <row r="19" spans="1:27" ht="19.5" customHeight="1" x14ac:dyDescent="0.2">
      <c r="A19" s="146">
        <v>5</v>
      </c>
      <c r="B19" s="147" t="str">
        <f>VLOOKUP(A19,Orçamento!$A$15:$I$498,4,TRUE)</f>
        <v xml:space="preserve"> ELEMENTOS DE MADEIRA / COMPONENTES ESPECIAIS</v>
      </c>
      <c r="C19" s="148">
        <f>VLOOKUP(A19,Orçamento!$A$15:$I$498,5,0)</f>
        <v>0</v>
      </c>
      <c r="D19" s="198" t="e">
        <f>C19*(1+Orçamento!$F$500)</f>
        <v>#VALUE!</v>
      </c>
      <c r="E19" s="149" t="e">
        <f t="shared" si="0"/>
        <v>#DIV/0!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1:27" ht="19.5" customHeight="1" x14ac:dyDescent="0.2">
      <c r="A20" s="146">
        <v>6</v>
      </c>
      <c r="B20" s="147" t="str">
        <f>VLOOKUP(A20,Orçamento!$A$15:$I$498,4,TRUE)</f>
        <v>ELEMENTOS METÁLICOS / COMPONENTES ESPECIAIS</v>
      </c>
      <c r="C20" s="148">
        <f>VLOOKUP(A20,Orçamento!$A$15:$I$498,5,0)</f>
        <v>0</v>
      </c>
      <c r="D20" s="198" t="e">
        <f>C20*(1+Orçamento!$F$500)</f>
        <v>#VALUE!</v>
      </c>
      <c r="E20" s="149" t="e">
        <f t="shared" si="0"/>
        <v>#DIV/0!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</row>
    <row r="21" spans="1:27" ht="19.5" customHeight="1" x14ac:dyDescent="0.2">
      <c r="A21" s="146">
        <v>7</v>
      </c>
      <c r="B21" s="147" t="str">
        <f>VLOOKUP(A21,Orçamento!$A$15:$I$498,4,TRUE)</f>
        <v xml:space="preserve">COBERTURA </v>
      </c>
      <c r="C21" s="148">
        <f>VLOOKUP(A21,Orçamento!$A$15:$I$498,5,0)</f>
        <v>0</v>
      </c>
      <c r="D21" s="198" t="e">
        <f>C21*(1+Orçamento!$F$500)</f>
        <v>#VALUE!</v>
      </c>
      <c r="E21" s="149" t="e">
        <f t="shared" si="0"/>
        <v>#DIV/0!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</row>
    <row r="22" spans="1:27" ht="19.5" customHeight="1" x14ac:dyDescent="0.2">
      <c r="A22" s="146">
        <v>8</v>
      </c>
      <c r="B22" s="147" t="str">
        <f>VLOOKUP(A22,Orçamento!$A$15:$I$498,4,TRUE)</f>
        <v>INSTALAÇÃO HIDRÁULICA</v>
      </c>
      <c r="C22" s="148">
        <f>VLOOKUP(A22,Orçamento!$A$15:$I$498,5,0)</f>
        <v>0</v>
      </c>
      <c r="D22" s="198" t="e">
        <f>C22*(1+Orçamento!$F$500)</f>
        <v>#VALUE!</v>
      </c>
      <c r="E22" s="149" t="e">
        <f t="shared" si="0"/>
        <v>#DIV/0!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</row>
    <row r="23" spans="1:27" ht="19.5" customHeight="1" x14ac:dyDescent="0.2">
      <c r="A23" s="146">
        <v>9</v>
      </c>
      <c r="B23" s="147" t="str">
        <f>VLOOKUP(A23,Orçamento!$A$15:$I$498,4,TRUE)</f>
        <v>INSTALAÇÕES ESPECIAIS</v>
      </c>
      <c r="C23" s="148">
        <f>VLOOKUP(A23,Orçamento!$A$15:$I$498,5,0)</f>
        <v>0</v>
      </c>
      <c r="D23" s="198" t="e">
        <f>C23*(1+Orçamento!$F$500)</f>
        <v>#VALUE!</v>
      </c>
      <c r="E23" s="149" t="e">
        <f t="shared" si="0"/>
        <v>#DIV/0!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</row>
    <row r="24" spans="1:27" ht="19.5" customHeight="1" x14ac:dyDescent="0.2">
      <c r="A24" s="146">
        <v>10</v>
      </c>
      <c r="B24" s="147" t="str">
        <f>VLOOKUP(A24,Orçamento!$A$15:$I$498,4,TRUE)</f>
        <v>INSTALAÇÃO ELÉTRICA</v>
      </c>
      <c r="C24" s="148">
        <f>VLOOKUP(A24,Orçamento!$A$15:$I$498,5,0)</f>
        <v>0</v>
      </c>
      <c r="D24" s="198" t="e">
        <f>C24*(1+Orçamento!$F$500)</f>
        <v>#VALUE!</v>
      </c>
      <c r="E24" s="149" t="e">
        <f t="shared" si="0"/>
        <v>#DIV/0!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19.5" customHeight="1" x14ac:dyDescent="0.2">
      <c r="A25" s="146">
        <v>11</v>
      </c>
      <c r="B25" s="147" t="str">
        <f>VLOOKUP(A25,Orçamento!$A$15:$I$498,4,TRUE)</f>
        <v>FORRO</v>
      </c>
      <c r="C25" s="148">
        <f>VLOOKUP(A25,Orçamento!$A$15:$I$498,5,0)</f>
        <v>0</v>
      </c>
      <c r="D25" s="198" t="e">
        <f>C25*(1+Orçamento!$F$500)</f>
        <v>#VALUE!</v>
      </c>
      <c r="E25" s="149" t="e">
        <f t="shared" si="0"/>
        <v>#DIV/0!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</row>
    <row r="26" spans="1:27" ht="19.5" customHeight="1" x14ac:dyDescent="0.2">
      <c r="A26" s="146">
        <v>12</v>
      </c>
      <c r="B26" s="147" t="str">
        <f>VLOOKUP(A26,Orçamento!$A$15:$I$498,4,TRUE)</f>
        <v>REVESTIMENTO</v>
      </c>
      <c r="C26" s="148">
        <f>VLOOKUP(A26,Orçamento!$A$15:$I$498,5,0)</f>
        <v>0</v>
      </c>
      <c r="D26" s="198" t="e">
        <f>C26*(1+Orçamento!$F$500)</f>
        <v>#VALUE!</v>
      </c>
      <c r="E26" s="149" t="e">
        <f t="shared" si="0"/>
        <v>#DIV/0!</v>
      </c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27" ht="19.5" customHeight="1" x14ac:dyDescent="0.2">
      <c r="A27" s="146">
        <v>13</v>
      </c>
      <c r="B27" s="147" t="str">
        <f>VLOOKUP(A27,Orçamento!$A$15:$I$498,4,TRUE)</f>
        <v>PISOS / SOLEIRAS / RODAPÉS / PEITORIS / ESCADAS</v>
      </c>
      <c r="C27" s="148">
        <f>VLOOKUP(A27,Orçamento!$A$15:$I$498,5,0)</f>
        <v>0</v>
      </c>
      <c r="D27" s="198" t="e">
        <f>C27*(1+Orçamento!$F$500)</f>
        <v>#VALUE!</v>
      </c>
      <c r="E27" s="149" t="e">
        <f t="shared" si="0"/>
        <v>#DIV/0!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</row>
    <row r="28" spans="1:27" ht="19.5" customHeight="1" x14ac:dyDescent="0.2">
      <c r="A28" s="146">
        <v>14</v>
      </c>
      <c r="B28" s="147" t="str">
        <f>VLOOKUP(A28,Orçamento!$A$15:$I$498,4,TRUE)</f>
        <v>PINTURAS</v>
      </c>
      <c r="C28" s="148">
        <f>VLOOKUP(A28,Orçamento!$A$15:$I$498,5,0)</f>
        <v>0</v>
      </c>
      <c r="D28" s="198" t="e">
        <f>C28*(1+Orçamento!$F$500)</f>
        <v>#VALUE!</v>
      </c>
      <c r="E28" s="149" t="e">
        <f t="shared" si="0"/>
        <v>#DIV/0!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</row>
    <row r="29" spans="1:27" ht="19.5" customHeight="1" x14ac:dyDescent="0.2">
      <c r="A29" s="146">
        <v>15</v>
      </c>
      <c r="B29" s="147" t="str">
        <f>VLOOKUP(A29,Orçamento!$A$15:$I$498,4,TRUE)</f>
        <v>ELEVADOR</v>
      </c>
      <c r="C29" s="148">
        <f>VLOOKUP(A29,Orçamento!$A$15:$I$498,5,0)</f>
        <v>0</v>
      </c>
      <c r="D29" s="198" t="e">
        <f>C29*(1+Orçamento!$F$500)</f>
        <v>#VALUE!</v>
      </c>
      <c r="E29" s="149" t="e">
        <f t="shared" si="0"/>
        <v>#DIV/0!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</row>
    <row r="30" spans="1:27" ht="19.5" customHeight="1" x14ac:dyDescent="0.2">
      <c r="A30" s="146">
        <v>16</v>
      </c>
      <c r="B30" s="147" t="str">
        <f>VLOOKUP(A30,Orçamento!$A$15:$I$498,4,TRUE)</f>
        <v>SERVIÇOS COMPLEMENTARES</v>
      </c>
      <c r="C30" s="148">
        <f>VLOOKUP(A30,Orçamento!$A$15:$I$498,5,0)</f>
        <v>0</v>
      </c>
      <c r="D30" s="198" t="e">
        <f>C30*(1+Orçamento!$F$500)</f>
        <v>#VALUE!</v>
      </c>
      <c r="E30" s="149" t="e">
        <f t="shared" si="0"/>
        <v>#DIV/0!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</row>
    <row r="31" spans="1:27" ht="27" customHeight="1" thickBot="1" x14ac:dyDescent="0.25">
      <c r="A31" s="661" t="s">
        <v>132</v>
      </c>
      <c r="B31" s="662"/>
      <c r="C31" s="150">
        <f>SUM(C15:C30)</f>
        <v>0</v>
      </c>
      <c r="D31" s="150" t="e">
        <f>SUM(D15:D30)</f>
        <v>#VALUE!</v>
      </c>
      <c r="E31" s="151" t="e">
        <f>SUM(E15:E30)</f>
        <v>#DIV/0!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1:27" ht="12.75" customHeight="1" x14ac:dyDescent="0.2">
      <c r="A32" s="532"/>
      <c r="B32" s="532"/>
      <c r="C32" s="532"/>
      <c r="D32" s="532"/>
      <c r="E32" s="533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1:27" ht="14.25" customHeight="1" x14ac:dyDescent="0.2">
      <c r="A33" s="135"/>
      <c r="B33" s="128"/>
      <c r="C33" s="654"/>
      <c r="D33" s="654"/>
      <c r="E33" s="654"/>
      <c r="F33" s="1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1:27" ht="14.25" customHeight="1" x14ac:dyDescent="0.2">
      <c r="A34" s="135"/>
      <c r="B34" s="128"/>
      <c r="C34" s="128"/>
      <c r="D34" s="128"/>
      <c r="E34" s="136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1:27" ht="14.25" customHeight="1" x14ac:dyDescent="0.2">
      <c r="A35" s="135"/>
      <c r="C35" s="474"/>
      <c r="D35" s="474"/>
      <c r="E35" s="136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1:27" ht="14.25" customHeight="1" x14ac:dyDescent="0.2">
      <c r="A36" s="135"/>
      <c r="E36" s="136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1:27" ht="14.25" customHeight="1" x14ac:dyDescent="0.2">
      <c r="A37" s="135"/>
      <c r="E37" s="136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ht="14.25" customHeight="1" x14ac:dyDescent="0.2">
      <c r="A38" s="135"/>
      <c r="B38" s="128"/>
      <c r="C38" s="128"/>
      <c r="D38" s="128"/>
      <c r="E38" s="136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1:27" ht="14.25" customHeight="1" x14ac:dyDescent="0.2">
      <c r="A39" s="135"/>
      <c r="B39" s="128"/>
      <c r="C39" s="128"/>
      <c r="D39" s="128"/>
      <c r="E39" s="136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1:27" ht="14.25" customHeight="1" x14ac:dyDescent="0.2">
      <c r="A40" s="135"/>
      <c r="B40" s="128"/>
      <c r="C40" s="128"/>
      <c r="D40" s="128"/>
      <c r="E40" s="136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1:27" ht="14.25" customHeight="1" x14ac:dyDescent="0.2">
      <c r="A41" s="135"/>
      <c r="B41" s="128"/>
      <c r="C41" s="128"/>
      <c r="D41" s="128"/>
      <c r="E41" s="136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ht="14.25" customHeight="1" x14ac:dyDescent="0.2">
      <c r="A42" s="135"/>
      <c r="B42" s="128"/>
      <c r="C42" s="128"/>
      <c r="D42" s="128"/>
      <c r="E42" s="136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ht="14.25" customHeight="1" x14ac:dyDescent="0.2">
      <c r="A43" s="135"/>
      <c r="B43" s="128"/>
      <c r="C43" s="128"/>
      <c r="D43" s="128"/>
      <c r="E43" s="136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ht="14.25" customHeight="1" x14ac:dyDescent="0.2">
      <c r="A44" s="135"/>
      <c r="B44" s="128"/>
      <c r="C44" s="128"/>
      <c r="D44" s="128"/>
      <c r="E44" s="136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27" ht="14.25" customHeight="1" x14ac:dyDescent="0.2">
      <c r="A45" s="135"/>
      <c r="B45" s="128"/>
      <c r="C45" s="128"/>
      <c r="D45" s="128"/>
      <c r="E45" s="136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ht="14.25" customHeight="1" x14ac:dyDescent="0.2">
      <c r="A46" s="135"/>
      <c r="B46" s="128"/>
      <c r="C46" s="128"/>
      <c r="D46" s="128"/>
      <c r="E46" s="136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ht="14.25" customHeight="1" x14ac:dyDescent="0.2">
      <c r="A47" s="135"/>
      <c r="B47" s="128"/>
      <c r="C47" s="128"/>
      <c r="D47" s="128"/>
      <c r="E47" s="136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ht="14.25" customHeight="1" x14ac:dyDescent="0.2">
      <c r="A48" s="135"/>
      <c r="B48" s="128"/>
      <c r="C48" s="128"/>
      <c r="D48" s="128"/>
      <c r="E48" s="136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ht="14.25" customHeight="1" x14ac:dyDescent="0.2">
      <c r="A49" s="135"/>
      <c r="B49" s="128"/>
      <c r="C49" s="128"/>
      <c r="D49" s="128"/>
      <c r="E49" s="136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ht="14.25" customHeight="1" x14ac:dyDescent="0.2">
      <c r="A50" s="135"/>
      <c r="B50" s="128"/>
      <c r="C50" s="128"/>
      <c r="D50" s="128"/>
      <c r="E50" s="136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14.25" customHeight="1" x14ac:dyDescent="0.2">
      <c r="A51" s="135"/>
      <c r="B51" s="128"/>
      <c r="C51" s="128"/>
      <c r="D51" s="128"/>
      <c r="E51" s="136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ht="14.25" customHeight="1" x14ac:dyDescent="0.2">
      <c r="A52" s="135"/>
      <c r="B52" s="128"/>
      <c r="C52" s="128"/>
      <c r="D52" s="128"/>
      <c r="E52" s="136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ht="14.25" customHeight="1" x14ac:dyDescent="0.2">
      <c r="A53" s="135"/>
      <c r="B53" s="128"/>
      <c r="C53" s="128"/>
      <c r="D53" s="128"/>
      <c r="E53" s="136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ht="14.25" customHeight="1" x14ac:dyDescent="0.2">
      <c r="A54" s="135"/>
      <c r="B54" s="128"/>
      <c r="C54" s="128"/>
      <c r="D54" s="128"/>
      <c r="E54" s="136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 ht="14.25" customHeight="1" x14ac:dyDescent="0.2">
      <c r="A55" s="135"/>
      <c r="B55" s="128"/>
      <c r="C55" s="128"/>
      <c r="D55" s="128"/>
      <c r="E55" s="136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4.25" customHeight="1" x14ac:dyDescent="0.2">
      <c r="A56" s="135"/>
      <c r="B56" s="128"/>
      <c r="C56" s="128"/>
      <c r="D56" s="128"/>
      <c r="E56" s="136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4.25" customHeight="1" x14ac:dyDescent="0.2">
      <c r="A57" s="135"/>
      <c r="B57" s="128"/>
      <c r="C57" s="128"/>
      <c r="D57" s="128"/>
      <c r="E57" s="136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ht="14.25" customHeight="1" x14ac:dyDescent="0.2">
      <c r="A58" s="135"/>
      <c r="B58" s="128"/>
      <c r="C58" s="128"/>
      <c r="D58" s="128"/>
      <c r="E58" s="136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 ht="14.25" customHeight="1" x14ac:dyDescent="0.2">
      <c r="A59" s="135"/>
      <c r="B59" s="128"/>
      <c r="C59" s="128"/>
      <c r="D59" s="128"/>
      <c r="E59" s="136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 ht="14.25" customHeight="1" x14ac:dyDescent="0.2">
      <c r="A60" s="135"/>
      <c r="B60" s="128"/>
      <c r="C60" s="128"/>
      <c r="D60" s="128"/>
      <c r="E60" s="136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 ht="14.25" customHeight="1" x14ac:dyDescent="0.2">
      <c r="A61" s="135"/>
      <c r="B61" s="128"/>
      <c r="C61" s="128"/>
      <c r="D61" s="128"/>
      <c r="E61" s="136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 ht="14.25" customHeight="1" x14ac:dyDescent="0.2">
      <c r="A62" s="135"/>
      <c r="B62" s="128"/>
      <c r="C62" s="128"/>
      <c r="D62" s="128"/>
      <c r="E62" s="136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 ht="14.25" customHeight="1" x14ac:dyDescent="0.2">
      <c r="A63" s="135"/>
      <c r="B63" s="128"/>
      <c r="C63" s="128"/>
      <c r="D63" s="128"/>
      <c r="E63" s="136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14.25" customHeight="1" x14ac:dyDescent="0.2">
      <c r="A64" s="135"/>
      <c r="B64" s="128"/>
      <c r="C64" s="128"/>
      <c r="D64" s="128"/>
      <c r="E64" s="136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</row>
    <row r="65" spans="1:27" ht="14.25" customHeight="1" x14ac:dyDescent="0.2">
      <c r="A65" s="135"/>
      <c r="B65" s="128"/>
      <c r="C65" s="128"/>
      <c r="D65" s="128"/>
      <c r="E65" s="136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</row>
    <row r="66" spans="1:27" ht="14.25" customHeight="1" x14ac:dyDescent="0.2">
      <c r="A66" s="135"/>
      <c r="B66" s="128"/>
      <c r="C66" s="128"/>
      <c r="D66" s="128"/>
      <c r="E66" s="136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</row>
    <row r="67" spans="1:27" ht="14.25" customHeight="1" x14ac:dyDescent="0.2">
      <c r="A67" s="135"/>
      <c r="B67" s="128"/>
      <c r="C67" s="128"/>
      <c r="D67" s="128"/>
      <c r="E67" s="136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1:27" ht="14.25" customHeight="1" x14ac:dyDescent="0.2">
      <c r="A68" s="135"/>
      <c r="B68" s="128"/>
      <c r="C68" s="128"/>
      <c r="D68" s="128"/>
      <c r="E68" s="136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</row>
    <row r="69" spans="1:27" ht="14.25" customHeight="1" x14ac:dyDescent="0.2">
      <c r="A69" s="135"/>
      <c r="B69" s="128"/>
      <c r="C69" s="128"/>
      <c r="D69" s="128"/>
      <c r="E69" s="136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1:27" ht="14.25" customHeight="1" x14ac:dyDescent="0.2">
      <c r="A70" s="135"/>
      <c r="B70" s="128"/>
      <c r="C70" s="128"/>
      <c r="D70" s="128"/>
      <c r="E70" s="136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</row>
    <row r="71" spans="1:27" ht="14.25" customHeight="1" x14ac:dyDescent="0.2">
      <c r="A71" s="135"/>
      <c r="B71" s="128"/>
      <c r="C71" s="128"/>
      <c r="D71" s="128"/>
      <c r="E71" s="136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</row>
    <row r="72" spans="1:27" ht="14.25" customHeight="1" x14ac:dyDescent="0.2">
      <c r="A72" s="135"/>
      <c r="B72" s="128"/>
      <c r="C72" s="128"/>
      <c r="D72" s="128"/>
      <c r="E72" s="136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</row>
    <row r="73" spans="1:27" ht="14.25" customHeight="1" x14ac:dyDescent="0.2">
      <c r="A73" s="135"/>
      <c r="B73" s="128"/>
      <c r="C73" s="128"/>
      <c r="D73" s="128"/>
      <c r="E73" s="136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</row>
    <row r="74" spans="1:27" ht="14.25" customHeight="1" x14ac:dyDescent="0.2">
      <c r="A74" s="135"/>
      <c r="B74" s="128"/>
      <c r="C74" s="128"/>
      <c r="D74" s="128"/>
      <c r="E74" s="136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</row>
    <row r="75" spans="1:27" ht="14.25" customHeight="1" x14ac:dyDescent="0.2">
      <c r="A75" s="135"/>
      <c r="B75" s="128"/>
      <c r="C75" s="128"/>
      <c r="D75" s="128"/>
      <c r="E75" s="136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</row>
    <row r="76" spans="1:27" ht="14.25" customHeight="1" x14ac:dyDescent="0.2">
      <c r="A76" s="135"/>
      <c r="B76" s="128"/>
      <c r="C76" s="128"/>
      <c r="D76" s="128"/>
      <c r="E76" s="136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</row>
    <row r="77" spans="1:27" ht="14.25" customHeight="1" x14ac:dyDescent="0.2">
      <c r="A77" s="135"/>
      <c r="B77" s="128"/>
      <c r="C77" s="128"/>
      <c r="D77" s="128"/>
      <c r="E77" s="136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</row>
    <row r="78" spans="1:27" ht="14.25" customHeight="1" x14ac:dyDescent="0.2">
      <c r="A78" s="135"/>
      <c r="B78" s="128"/>
      <c r="C78" s="128"/>
      <c r="D78" s="128"/>
      <c r="E78" s="136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</row>
    <row r="79" spans="1:27" ht="14.25" customHeight="1" x14ac:dyDescent="0.2">
      <c r="A79" s="135"/>
      <c r="B79" s="128"/>
      <c r="C79" s="128"/>
      <c r="D79" s="128"/>
      <c r="E79" s="136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</row>
    <row r="80" spans="1:27" ht="14.25" customHeight="1" x14ac:dyDescent="0.2">
      <c r="A80" s="135"/>
      <c r="B80" s="128"/>
      <c r="C80" s="128"/>
      <c r="D80" s="128"/>
      <c r="E80" s="136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</row>
    <row r="81" spans="1:27" ht="14.25" customHeight="1" x14ac:dyDescent="0.2">
      <c r="A81" s="135"/>
      <c r="B81" s="128"/>
      <c r="C81" s="128"/>
      <c r="D81" s="128"/>
      <c r="E81" s="136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</row>
    <row r="82" spans="1:27" ht="14.25" customHeight="1" x14ac:dyDescent="0.2">
      <c r="A82" s="135"/>
      <c r="B82" s="128"/>
      <c r="C82" s="128"/>
      <c r="D82" s="128"/>
      <c r="E82" s="136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</row>
    <row r="83" spans="1:27" ht="14.25" customHeight="1" x14ac:dyDescent="0.2">
      <c r="A83" s="135"/>
      <c r="B83" s="128"/>
      <c r="C83" s="128"/>
      <c r="D83" s="128"/>
      <c r="E83" s="136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</row>
    <row r="84" spans="1:27" ht="14.25" customHeight="1" x14ac:dyDescent="0.2">
      <c r="A84" s="135"/>
      <c r="B84" s="128"/>
      <c r="C84" s="128"/>
      <c r="D84" s="128"/>
      <c r="E84" s="136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</row>
    <row r="85" spans="1:27" ht="14.25" customHeight="1" x14ac:dyDescent="0.2">
      <c r="A85" s="135"/>
      <c r="B85" s="128"/>
      <c r="C85" s="128"/>
      <c r="D85" s="128"/>
      <c r="E85" s="136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</row>
    <row r="86" spans="1:27" ht="14.25" customHeight="1" x14ac:dyDescent="0.2">
      <c r="A86" s="135"/>
      <c r="B86" s="128"/>
      <c r="C86" s="128"/>
      <c r="D86" s="128"/>
      <c r="E86" s="136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</row>
    <row r="87" spans="1:27" ht="14.25" customHeight="1" x14ac:dyDescent="0.2">
      <c r="A87" s="135"/>
      <c r="B87" s="128"/>
      <c r="C87" s="128"/>
      <c r="D87" s="128"/>
      <c r="E87" s="136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</row>
    <row r="88" spans="1:27" ht="14.25" customHeight="1" x14ac:dyDescent="0.2">
      <c r="A88" s="135"/>
      <c r="B88" s="128"/>
      <c r="C88" s="128"/>
      <c r="D88" s="128"/>
      <c r="E88" s="136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</row>
    <row r="89" spans="1:27" ht="14.25" customHeight="1" x14ac:dyDescent="0.2">
      <c r="A89" s="135"/>
      <c r="B89" s="128"/>
      <c r="C89" s="128"/>
      <c r="D89" s="128"/>
      <c r="E89" s="136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</row>
    <row r="90" spans="1:27" ht="14.25" customHeight="1" x14ac:dyDescent="0.2">
      <c r="A90" s="135"/>
      <c r="B90" s="128"/>
      <c r="C90" s="128"/>
      <c r="D90" s="128"/>
      <c r="E90" s="136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</row>
    <row r="91" spans="1:27" ht="14.25" customHeight="1" x14ac:dyDescent="0.2">
      <c r="A91" s="135"/>
      <c r="B91" s="128"/>
      <c r="C91" s="128"/>
      <c r="D91" s="128"/>
      <c r="E91" s="136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1:27" ht="14.25" customHeight="1" x14ac:dyDescent="0.2">
      <c r="A92" s="135"/>
      <c r="B92" s="128"/>
      <c r="C92" s="128"/>
      <c r="D92" s="128"/>
      <c r="E92" s="136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</row>
    <row r="93" spans="1:27" ht="14.25" customHeight="1" x14ac:dyDescent="0.2">
      <c r="A93" s="135"/>
      <c r="B93" s="128"/>
      <c r="C93" s="128"/>
      <c r="D93" s="128"/>
      <c r="E93" s="136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</row>
    <row r="94" spans="1:27" ht="14.25" customHeight="1" x14ac:dyDescent="0.2">
      <c r="A94" s="135"/>
      <c r="B94" s="128"/>
      <c r="C94" s="128"/>
      <c r="D94" s="128"/>
      <c r="E94" s="136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</row>
    <row r="95" spans="1:27" ht="14.25" customHeight="1" x14ac:dyDescent="0.2">
      <c r="A95" s="135"/>
      <c r="B95" s="128"/>
      <c r="C95" s="128"/>
      <c r="D95" s="128"/>
      <c r="E95" s="136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</row>
    <row r="96" spans="1:27" ht="14.25" customHeight="1" x14ac:dyDescent="0.2">
      <c r="A96" s="135"/>
      <c r="B96" s="128"/>
      <c r="C96" s="128"/>
      <c r="D96" s="128"/>
      <c r="E96" s="136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</row>
    <row r="97" spans="1:27" ht="14.25" customHeight="1" x14ac:dyDescent="0.2">
      <c r="A97" s="135"/>
      <c r="B97" s="128"/>
      <c r="C97" s="128"/>
      <c r="D97" s="128"/>
      <c r="E97" s="136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</row>
    <row r="98" spans="1:27" ht="14.25" customHeight="1" x14ac:dyDescent="0.2">
      <c r="A98" s="135"/>
      <c r="B98" s="128"/>
      <c r="C98" s="128"/>
      <c r="D98" s="128"/>
      <c r="E98" s="136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</row>
    <row r="99" spans="1:27" ht="14.25" customHeight="1" x14ac:dyDescent="0.2">
      <c r="A99" s="135"/>
      <c r="B99" s="128"/>
      <c r="C99" s="128"/>
      <c r="D99" s="128"/>
      <c r="E99" s="136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</row>
    <row r="100" spans="1:27" ht="14.25" customHeight="1" x14ac:dyDescent="0.2">
      <c r="A100" s="135"/>
      <c r="B100" s="128"/>
      <c r="C100" s="128"/>
      <c r="D100" s="128"/>
      <c r="E100" s="136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</row>
    <row r="101" spans="1:27" ht="14.25" customHeight="1" x14ac:dyDescent="0.2">
      <c r="A101" s="135"/>
      <c r="B101" s="128"/>
      <c r="C101" s="128"/>
      <c r="D101" s="128"/>
      <c r="E101" s="136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</row>
    <row r="102" spans="1:27" ht="14.25" customHeight="1" x14ac:dyDescent="0.2">
      <c r="A102" s="135"/>
      <c r="B102" s="128"/>
      <c r="C102" s="128"/>
      <c r="D102" s="128"/>
      <c r="E102" s="136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</row>
    <row r="103" spans="1:27" ht="14.25" customHeight="1" x14ac:dyDescent="0.2">
      <c r="A103" s="135"/>
      <c r="B103" s="128"/>
      <c r="C103" s="128"/>
      <c r="D103" s="128"/>
      <c r="E103" s="136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</row>
    <row r="104" spans="1:27" ht="14.25" customHeight="1" x14ac:dyDescent="0.2">
      <c r="A104" s="135"/>
      <c r="B104" s="128"/>
      <c r="C104" s="128"/>
      <c r="D104" s="128"/>
      <c r="E104" s="136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</row>
    <row r="105" spans="1:27" ht="14.25" customHeight="1" x14ac:dyDescent="0.2">
      <c r="A105" s="135"/>
      <c r="B105" s="128"/>
      <c r="C105" s="128"/>
      <c r="D105" s="128"/>
      <c r="E105" s="136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</row>
    <row r="106" spans="1:27" ht="14.25" customHeight="1" x14ac:dyDescent="0.2">
      <c r="A106" s="135"/>
      <c r="B106" s="128"/>
      <c r="C106" s="128"/>
      <c r="D106" s="128"/>
      <c r="E106" s="136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</row>
    <row r="107" spans="1:27" ht="14.25" customHeight="1" x14ac:dyDescent="0.2">
      <c r="A107" s="135"/>
      <c r="B107" s="128"/>
      <c r="C107" s="128"/>
      <c r="D107" s="128"/>
      <c r="E107" s="136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</row>
    <row r="108" spans="1:27" ht="14.25" customHeight="1" x14ac:dyDescent="0.2">
      <c r="A108" s="135"/>
      <c r="B108" s="128"/>
      <c r="C108" s="128"/>
      <c r="D108" s="128"/>
      <c r="E108" s="136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</row>
    <row r="109" spans="1:27" ht="14.25" customHeight="1" x14ac:dyDescent="0.2">
      <c r="A109" s="135"/>
      <c r="B109" s="128"/>
      <c r="C109" s="128"/>
      <c r="D109" s="128"/>
      <c r="E109" s="136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</row>
    <row r="110" spans="1:27" ht="14.25" customHeight="1" x14ac:dyDescent="0.2">
      <c r="A110" s="135"/>
      <c r="B110" s="128"/>
      <c r="C110" s="128"/>
      <c r="D110" s="128"/>
      <c r="E110" s="136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1:27" ht="14.25" customHeight="1" x14ac:dyDescent="0.2">
      <c r="A111" s="135"/>
      <c r="B111" s="128"/>
      <c r="C111" s="128"/>
      <c r="D111" s="128"/>
      <c r="E111" s="136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27" ht="14.25" customHeight="1" x14ac:dyDescent="0.2">
      <c r="A112" s="135"/>
      <c r="B112" s="128"/>
      <c r="C112" s="128"/>
      <c r="D112" s="128"/>
      <c r="E112" s="136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27" ht="14.25" customHeight="1" x14ac:dyDescent="0.2">
      <c r="A113" s="135"/>
      <c r="B113" s="128"/>
      <c r="C113" s="128"/>
      <c r="D113" s="128"/>
      <c r="E113" s="136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</row>
    <row r="114" spans="1:27" ht="14.25" customHeight="1" x14ac:dyDescent="0.2">
      <c r="A114" s="135"/>
      <c r="B114" s="128"/>
      <c r="C114" s="128"/>
      <c r="D114" s="128"/>
      <c r="E114" s="136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</row>
    <row r="115" spans="1:27" ht="14.25" customHeight="1" x14ac:dyDescent="0.2">
      <c r="A115" s="135"/>
      <c r="B115" s="128"/>
      <c r="C115" s="128"/>
      <c r="D115" s="128"/>
      <c r="E115" s="136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</row>
    <row r="116" spans="1:27" ht="14.25" customHeight="1" x14ac:dyDescent="0.2">
      <c r="A116" s="135"/>
      <c r="B116" s="128"/>
      <c r="C116" s="128"/>
      <c r="D116" s="128"/>
      <c r="E116" s="136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</row>
    <row r="117" spans="1:27" ht="14.25" customHeight="1" x14ac:dyDescent="0.2">
      <c r="A117" s="135"/>
      <c r="B117" s="128"/>
      <c r="C117" s="128"/>
      <c r="D117" s="128"/>
      <c r="E117" s="136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</row>
    <row r="118" spans="1:27" ht="14.25" customHeight="1" x14ac:dyDescent="0.2">
      <c r="A118" s="135"/>
      <c r="B118" s="128"/>
      <c r="C118" s="128"/>
      <c r="D118" s="128"/>
      <c r="E118" s="136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</row>
    <row r="119" spans="1:27" ht="14.25" customHeight="1" x14ac:dyDescent="0.2">
      <c r="A119" s="135"/>
      <c r="B119" s="128"/>
      <c r="C119" s="128"/>
      <c r="D119" s="128"/>
      <c r="E119" s="136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</row>
    <row r="120" spans="1:27" ht="14.25" customHeight="1" x14ac:dyDescent="0.2">
      <c r="A120" s="135"/>
      <c r="B120" s="128"/>
      <c r="C120" s="128"/>
      <c r="D120" s="128"/>
      <c r="E120" s="136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</row>
    <row r="121" spans="1:27" ht="14.25" customHeight="1" x14ac:dyDescent="0.2">
      <c r="A121" s="135"/>
      <c r="B121" s="128"/>
      <c r="C121" s="128"/>
      <c r="D121" s="128"/>
      <c r="E121" s="136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</row>
    <row r="122" spans="1:27" ht="14.25" customHeight="1" x14ac:dyDescent="0.2">
      <c r="A122" s="135"/>
      <c r="B122" s="128"/>
      <c r="C122" s="128"/>
      <c r="D122" s="128"/>
      <c r="E122" s="136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</row>
    <row r="123" spans="1:27" ht="14.25" customHeight="1" x14ac:dyDescent="0.2">
      <c r="A123" s="135"/>
      <c r="B123" s="128"/>
      <c r="C123" s="128"/>
      <c r="D123" s="128"/>
      <c r="E123" s="136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</row>
    <row r="124" spans="1:27" ht="14.25" customHeight="1" x14ac:dyDescent="0.2">
      <c r="A124" s="135"/>
      <c r="B124" s="128"/>
      <c r="C124" s="128"/>
      <c r="D124" s="128"/>
      <c r="E124" s="136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</row>
    <row r="125" spans="1:27" ht="14.25" customHeight="1" x14ac:dyDescent="0.2">
      <c r="A125" s="135"/>
      <c r="B125" s="128"/>
      <c r="C125" s="128"/>
      <c r="D125" s="128"/>
      <c r="E125" s="136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</row>
    <row r="126" spans="1:27" ht="14.25" customHeight="1" x14ac:dyDescent="0.2">
      <c r="A126" s="135"/>
      <c r="B126" s="128"/>
      <c r="C126" s="128"/>
      <c r="D126" s="128"/>
      <c r="E126" s="136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</row>
    <row r="127" spans="1:27" ht="14.25" customHeight="1" x14ac:dyDescent="0.2">
      <c r="A127" s="135"/>
      <c r="B127" s="128"/>
      <c r="C127" s="128"/>
      <c r="D127" s="128"/>
      <c r="E127" s="136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</row>
    <row r="128" spans="1:27" ht="14.25" customHeight="1" x14ac:dyDescent="0.2">
      <c r="A128" s="135"/>
      <c r="B128" s="128"/>
      <c r="C128" s="128"/>
      <c r="D128" s="128"/>
      <c r="E128" s="136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</row>
    <row r="129" spans="1:27" ht="14.25" customHeight="1" x14ac:dyDescent="0.2">
      <c r="A129" s="135"/>
      <c r="B129" s="128"/>
      <c r="C129" s="128"/>
      <c r="D129" s="128"/>
      <c r="E129" s="136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</row>
    <row r="130" spans="1:27" ht="14.25" customHeight="1" x14ac:dyDescent="0.2">
      <c r="A130" s="135"/>
      <c r="B130" s="128"/>
      <c r="C130" s="128"/>
      <c r="D130" s="128"/>
      <c r="E130" s="136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</row>
    <row r="131" spans="1:27" ht="14.25" customHeight="1" x14ac:dyDescent="0.2">
      <c r="A131" s="135"/>
      <c r="B131" s="128"/>
      <c r="C131" s="128"/>
      <c r="D131" s="128"/>
      <c r="E131" s="136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</row>
    <row r="132" spans="1:27" ht="14.25" customHeight="1" x14ac:dyDescent="0.2">
      <c r="A132" s="135"/>
      <c r="B132" s="128"/>
      <c r="C132" s="128"/>
      <c r="D132" s="128"/>
      <c r="E132" s="136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</row>
    <row r="133" spans="1:27" ht="14.25" customHeight="1" x14ac:dyDescent="0.2">
      <c r="A133" s="135"/>
      <c r="B133" s="128"/>
      <c r="C133" s="128"/>
      <c r="D133" s="128"/>
      <c r="E133" s="136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</row>
    <row r="134" spans="1:27" ht="14.25" customHeight="1" x14ac:dyDescent="0.2">
      <c r="A134" s="135"/>
      <c r="B134" s="128"/>
      <c r="C134" s="128"/>
      <c r="D134" s="128"/>
      <c r="E134" s="136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</row>
    <row r="135" spans="1:27" ht="14.25" customHeight="1" x14ac:dyDescent="0.2">
      <c r="A135" s="135"/>
      <c r="B135" s="128"/>
      <c r="C135" s="128"/>
      <c r="D135" s="128"/>
      <c r="E135" s="136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</row>
    <row r="136" spans="1:27" ht="14.25" customHeight="1" x14ac:dyDescent="0.2">
      <c r="A136" s="135"/>
      <c r="B136" s="128"/>
      <c r="C136" s="128"/>
      <c r="D136" s="128"/>
      <c r="E136" s="136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</row>
    <row r="137" spans="1:27" ht="14.25" customHeight="1" x14ac:dyDescent="0.2">
      <c r="A137" s="135"/>
      <c r="B137" s="128"/>
      <c r="C137" s="128"/>
      <c r="D137" s="128"/>
      <c r="E137" s="136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</row>
    <row r="138" spans="1:27" ht="14.25" customHeight="1" x14ac:dyDescent="0.2">
      <c r="A138" s="135"/>
      <c r="B138" s="128"/>
      <c r="C138" s="128"/>
      <c r="D138" s="128"/>
      <c r="E138" s="136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</row>
    <row r="139" spans="1:27" ht="14.25" customHeight="1" x14ac:dyDescent="0.2">
      <c r="A139" s="135"/>
      <c r="B139" s="128"/>
      <c r="C139" s="128"/>
      <c r="D139" s="128"/>
      <c r="E139" s="136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</row>
    <row r="140" spans="1:27" ht="14.25" customHeight="1" x14ac:dyDescent="0.2">
      <c r="A140" s="135"/>
      <c r="B140" s="128"/>
      <c r="C140" s="128"/>
      <c r="D140" s="128"/>
      <c r="E140" s="136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</row>
    <row r="141" spans="1:27" ht="14.25" customHeight="1" x14ac:dyDescent="0.2">
      <c r="A141" s="135"/>
      <c r="B141" s="128"/>
      <c r="C141" s="128"/>
      <c r="D141" s="128"/>
      <c r="E141" s="136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27" ht="14.25" customHeight="1" x14ac:dyDescent="0.2">
      <c r="A142" s="135"/>
      <c r="B142" s="128"/>
      <c r="C142" s="128"/>
      <c r="D142" s="128"/>
      <c r="E142" s="136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27" ht="14.25" customHeight="1" x14ac:dyDescent="0.2">
      <c r="A143" s="135"/>
      <c r="B143" s="128"/>
      <c r="C143" s="128"/>
      <c r="D143" s="128"/>
      <c r="E143" s="136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</row>
    <row r="144" spans="1:27" ht="14.25" customHeight="1" x14ac:dyDescent="0.2">
      <c r="A144" s="135"/>
      <c r="B144" s="128"/>
      <c r="C144" s="128"/>
      <c r="D144" s="128"/>
      <c r="E144" s="136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</row>
    <row r="145" spans="1:27" ht="14.25" customHeight="1" x14ac:dyDescent="0.2">
      <c r="A145" s="135"/>
      <c r="B145" s="128"/>
      <c r="C145" s="128"/>
      <c r="D145" s="128"/>
      <c r="E145" s="136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</row>
    <row r="146" spans="1:27" ht="14.25" customHeight="1" x14ac:dyDescent="0.2">
      <c r="A146" s="135"/>
      <c r="B146" s="128"/>
      <c r="C146" s="128"/>
      <c r="D146" s="128"/>
      <c r="E146" s="136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1:27" ht="14.25" customHeight="1" x14ac:dyDescent="0.2">
      <c r="A147" s="135"/>
      <c r="B147" s="128"/>
      <c r="C147" s="128"/>
      <c r="D147" s="128"/>
      <c r="E147" s="136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</row>
    <row r="148" spans="1:27" ht="14.25" customHeight="1" x14ac:dyDescent="0.2">
      <c r="A148" s="135"/>
      <c r="B148" s="128"/>
      <c r="C148" s="128"/>
      <c r="D148" s="128"/>
      <c r="E148" s="136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</row>
    <row r="149" spans="1:27" ht="14.25" customHeight="1" x14ac:dyDescent="0.2">
      <c r="A149" s="135"/>
      <c r="B149" s="128"/>
      <c r="C149" s="128"/>
      <c r="D149" s="128"/>
      <c r="E149" s="136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</row>
    <row r="150" spans="1:27" ht="14.25" customHeight="1" x14ac:dyDescent="0.2">
      <c r="A150" s="135"/>
      <c r="B150" s="128"/>
      <c r="C150" s="128"/>
      <c r="D150" s="128"/>
      <c r="E150" s="136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</row>
    <row r="151" spans="1:27" ht="14.25" customHeight="1" x14ac:dyDescent="0.2">
      <c r="A151" s="135"/>
      <c r="B151" s="128"/>
      <c r="C151" s="128"/>
      <c r="D151" s="128"/>
      <c r="E151" s="136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</row>
    <row r="152" spans="1:27" ht="14.25" customHeight="1" x14ac:dyDescent="0.2">
      <c r="A152" s="135"/>
      <c r="B152" s="128"/>
      <c r="C152" s="128"/>
      <c r="D152" s="128"/>
      <c r="E152" s="136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</row>
    <row r="153" spans="1:27" ht="14.25" customHeight="1" x14ac:dyDescent="0.2">
      <c r="A153" s="135"/>
      <c r="B153" s="128"/>
      <c r="C153" s="128"/>
      <c r="D153" s="128"/>
      <c r="E153" s="136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</row>
    <row r="154" spans="1:27" ht="14.25" customHeight="1" x14ac:dyDescent="0.2">
      <c r="A154" s="135"/>
      <c r="B154" s="128"/>
      <c r="C154" s="128"/>
      <c r="D154" s="128"/>
      <c r="E154" s="136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</row>
    <row r="155" spans="1:27" ht="14.25" customHeight="1" x14ac:dyDescent="0.2">
      <c r="A155" s="135"/>
      <c r="B155" s="128"/>
      <c r="C155" s="128"/>
      <c r="D155" s="128"/>
      <c r="E155" s="136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</row>
    <row r="156" spans="1:27" ht="14.25" customHeight="1" x14ac:dyDescent="0.2">
      <c r="A156" s="135"/>
      <c r="B156" s="128"/>
      <c r="C156" s="128"/>
      <c r="D156" s="128"/>
      <c r="E156" s="136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</row>
    <row r="157" spans="1:27" ht="14.25" customHeight="1" x14ac:dyDescent="0.2">
      <c r="A157" s="135"/>
      <c r="B157" s="128"/>
      <c r="C157" s="128"/>
      <c r="D157" s="128"/>
      <c r="E157" s="136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</row>
    <row r="158" spans="1:27" ht="14.25" customHeight="1" x14ac:dyDescent="0.2">
      <c r="A158" s="135"/>
      <c r="B158" s="128"/>
      <c r="C158" s="128"/>
      <c r="D158" s="128"/>
      <c r="E158" s="136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</row>
    <row r="159" spans="1:27" ht="14.25" customHeight="1" x14ac:dyDescent="0.2">
      <c r="A159" s="135"/>
      <c r="B159" s="128"/>
      <c r="C159" s="128"/>
      <c r="D159" s="128"/>
      <c r="E159" s="136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</row>
    <row r="160" spans="1:27" ht="14.25" customHeight="1" x14ac:dyDescent="0.2">
      <c r="A160" s="135"/>
      <c r="B160" s="128"/>
      <c r="C160" s="128"/>
      <c r="D160" s="128"/>
      <c r="E160" s="136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</row>
    <row r="161" spans="1:27" ht="14.25" customHeight="1" x14ac:dyDescent="0.2">
      <c r="A161" s="135"/>
      <c r="B161" s="128"/>
      <c r="C161" s="128"/>
      <c r="D161" s="128"/>
      <c r="E161" s="136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</row>
    <row r="162" spans="1:27" ht="14.25" customHeight="1" x14ac:dyDescent="0.2">
      <c r="A162" s="135"/>
      <c r="B162" s="128"/>
      <c r="C162" s="128"/>
      <c r="D162" s="128"/>
      <c r="E162" s="136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</row>
    <row r="163" spans="1:27" ht="14.25" customHeight="1" x14ac:dyDescent="0.2">
      <c r="A163" s="135"/>
      <c r="B163" s="128"/>
      <c r="C163" s="128"/>
      <c r="D163" s="128"/>
      <c r="E163" s="136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</row>
    <row r="164" spans="1:27" ht="14.25" customHeight="1" x14ac:dyDescent="0.2">
      <c r="A164" s="135"/>
      <c r="B164" s="128"/>
      <c r="C164" s="128"/>
      <c r="D164" s="128"/>
      <c r="E164" s="136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</row>
    <row r="165" spans="1:27" ht="14.25" customHeight="1" x14ac:dyDescent="0.2">
      <c r="A165" s="135"/>
      <c r="B165" s="128"/>
      <c r="C165" s="128"/>
      <c r="D165" s="128"/>
      <c r="E165" s="136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</row>
    <row r="166" spans="1:27" ht="14.25" customHeight="1" x14ac:dyDescent="0.2">
      <c r="A166" s="135"/>
      <c r="B166" s="128"/>
      <c r="C166" s="128"/>
      <c r="D166" s="128"/>
      <c r="E166" s="136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</row>
    <row r="167" spans="1:27" ht="14.25" customHeight="1" x14ac:dyDescent="0.2">
      <c r="A167" s="135"/>
      <c r="B167" s="128"/>
      <c r="C167" s="128"/>
      <c r="D167" s="128"/>
      <c r="E167" s="136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</row>
    <row r="168" spans="1:27" ht="14.25" customHeight="1" x14ac:dyDescent="0.2">
      <c r="A168" s="135"/>
      <c r="B168" s="128"/>
      <c r="C168" s="128"/>
      <c r="D168" s="128"/>
      <c r="E168" s="136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</row>
    <row r="169" spans="1:27" ht="14.25" customHeight="1" x14ac:dyDescent="0.2">
      <c r="A169" s="135"/>
      <c r="B169" s="128"/>
      <c r="C169" s="128"/>
      <c r="D169" s="128"/>
      <c r="E169" s="136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</row>
    <row r="170" spans="1:27" ht="14.25" customHeight="1" x14ac:dyDescent="0.2">
      <c r="A170" s="135"/>
      <c r="B170" s="128"/>
      <c r="C170" s="128"/>
      <c r="D170" s="128"/>
      <c r="E170" s="136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</row>
    <row r="171" spans="1:27" ht="14.25" customHeight="1" x14ac:dyDescent="0.2">
      <c r="A171" s="135"/>
      <c r="B171" s="128"/>
      <c r="C171" s="128"/>
      <c r="D171" s="128"/>
      <c r="E171" s="136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</row>
    <row r="172" spans="1:27" ht="14.25" customHeight="1" x14ac:dyDescent="0.2">
      <c r="A172" s="135"/>
      <c r="B172" s="128"/>
      <c r="C172" s="128"/>
      <c r="D172" s="128"/>
      <c r="E172" s="136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</row>
    <row r="173" spans="1:27" ht="14.25" customHeight="1" x14ac:dyDescent="0.2">
      <c r="A173" s="135"/>
      <c r="B173" s="128"/>
      <c r="C173" s="128"/>
      <c r="D173" s="128"/>
      <c r="E173" s="136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</row>
    <row r="174" spans="1:27" ht="14.25" customHeight="1" x14ac:dyDescent="0.2">
      <c r="A174" s="135"/>
      <c r="B174" s="128"/>
      <c r="C174" s="128"/>
      <c r="D174" s="128"/>
      <c r="E174" s="136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</row>
    <row r="175" spans="1:27" ht="14.25" customHeight="1" x14ac:dyDescent="0.2">
      <c r="A175" s="135"/>
      <c r="B175" s="128"/>
      <c r="C175" s="128"/>
      <c r="D175" s="128"/>
      <c r="E175" s="136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</row>
    <row r="176" spans="1:27" ht="14.25" customHeight="1" x14ac:dyDescent="0.2">
      <c r="A176" s="135"/>
      <c r="B176" s="128"/>
      <c r="C176" s="128"/>
      <c r="D176" s="128"/>
      <c r="E176" s="136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</row>
    <row r="177" spans="1:27" ht="14.25" customHeight="1" x14ac:dyDescent="0.2">
      <c r="A177" s="135"/>
      <c r="B177" s="128"/>
      <c r="C177" s="128"/>
      <c r="D177" s="128"/>
      <c r="E177" s="136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</row>
    <row r="178" spans="1:27" ht="14.25" customHeight="1" x14ac:dyDescent="0.2">
      <c r="A178" s="135"/>
      <c r="B178" s="128"/>
      <c r="C178" s="128"/>
      <c r="D178" s="128"/>
      <c r="E178" s="136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</row>
    <row r="179" spans="1:27" ht="14.25" customHeight="1" x14ac:dyDescent="0.2">
      <c r="A179" s="135"/>
      <c r="B179" s="128"/>
      <c r="C179" s="128"/>
      <c r="D179" s="128"/>
      <c r="E179" s="136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</row>
    <row r="180" spans="1:27" ht="14.25" customHeight="1" x14ac:dyDescent="0.2">
      <c r="A180" s="135"/>
      <c r="B180" s="128"/>
      <c r="C180" s="128"/>
      <c r="D180" s="128"/>
      <c r="E180" s="136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</row>
    <row r="181" spans="1:27" ht="14.25" customHeight="1" x14ac:dyDescent="0.2">
      <c r="A181" s="135"/>
      <c r="B181" s="128"/>
      <c r="C181" s="128"/>
      <c r="D181" s="128"/>
      <c r="E181" s="136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</row>
    <row r="182" spans="1:27" ht="14.25" customHeight="1" x14ac:dyDescent="0.2">
      <c r="A182" s="135"/>
      <c r="B182" s="128"/>
      <c r="C182" s="128"/>
      <c r="D182" s="128"/>
      <c r="E182" s="136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</row>
    <row r="183" spans="1:27" ht="14.25" customHeight="1" x14ac:dyDescent="0.2">
      <c r="A183" s="135"/>
      <c r="B183" s="128"/>
      <c r="C183" s="128"/>
      <c r="D183" s="128"/>
      <c r="E183" s="136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</row>
    <row r="184" spans="1:27" ht="14.25" customHeight="1" x14ac:dyDescent="0.2">
      <c r="A184" s="135"/>
      <c r="B184" s="128"/>
      <c r="C184" s="128"/>
      <c r="D184" s="128"/>
      <c r="E184" s="136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</row>
    <row r="185" spans="1:27" ht="14.25" customHeight="1" x14ac:dyDescent="0.2">
      <c r="A185" s="135"/>
      <c r="B185" s="128"/>
      <c r="C185" s="128"/>
      <c r="D185" s="128"/>
      <c r="E185" s="136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</row>
    <row r="186" spans="1:27" ht="14.25" customHeight="1" x14ac:dyDescent="0.2">
      <c r="A186" s="135"/>
      <c r="B186" s="128"/>
      <c r="C186" s="128"/>
      <c r="D186" s="128"/>
      <c r="E186" s="136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</row>
    <row r="187" spans="1:27" ht="14.25" customHeight="1" x14ac:dyDescent="0.2">
      <c r="A187" s="135"/>
      <c r="B187" s="128"/>
      <c r="C187" s="128"/>
      <c r="D187" s="128"/>
      <c r="E187" s="136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</row>
    <row r="188" spans="1:27" ht="14.25" customHeight="1" x14ac:dyDescent="0.2">
      <c r="A188" s="135"/>
      <c r="B188" s="128"/>
      <c r="C188" s="128"/>
      <c r="D188" s="128"/>
      <c r="E188" s="136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</row>
    <row r="189" spans="1:27" ht="14.25" customHeight="1" x14ac:dyDescent="0.2">
      <c r="A189" s="135"/>
      <c r="B189" s="128"/>
      <c r="C189" s="128"/>
      <c r="D189" s="128"/>
      <c r="E189" s="136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</row>
    <row r="190" spans="1:27" ht="14.25" customHeight="1" x14ac:dyDescent="0.2">
      <c r="A190" s="135"/>
      <c r="B190" s="128"/>
      <c r="C190" s="128"/>
      <c r="D190" s="128"/>
      <c r="E190" s="136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</row>
    <row r="191" spans="1:27" ht="14.25" customHeight="1" x14ac:dyDescent="0.2">
      <c r="A191" s="135"/>
      <c r="B191" s="128"/>
      <c r="C191" s="128"/>
      <c r="D191" s="128"/>
      <c r="E191" s="136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</row>
    <row r="192" spans="1:27" ht="14.25" customHeight="1" x14ac:dyDescent="0.2">
      <c r="A192" s="135"/>
      <c r="B192" s="128"/>
      <c r="C192" s="128"/>
      <c r="D192" s="128"/>
      <c r="E192" s="136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</row>
    <row r="193" spans="1:27" ht="14.25" customHeight="1" x14ac:dyDescent="0.2">
      <c r="A193" s="135"/>
      <c r="B193" s="128"/>
      <c r="C193" s="128"/>
      <c r="D193" s="128"/>
      <c r="E193" s="136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</row>
    <row r="194" spans="1:27" ht="14.25" customHeight="1" x14ac:dyDescent="0.2">
      <c r="A194" s="135"/>
      <c r="B194" s="128"/>
      <c r="C194" s="128"/>
      <c r="D194" s="128"/>
      <c r="E194" s="136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</row>
    <row r="195" spans="1:27" ht="14.25" customHeight="1" x14ac:dyDescent="0.2">
      <c r="A195" s="135"/>
      <c r="B195" s="128"/>
      <c r="C195" s="128"/>
      <c r="D195" s="128"/>
      <c r="E195" s="136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</row>
    <row r="196" spans="1:27" ht="14.25" customHeight="1" x14ac:dyDescent="0.2">
      <c r="A196" s="135"/>
      <c r="B196" s="128"/>
      <c r="C196" s="128"/>
      <c r="D196" s="128"/>
      <c r="E196" s="136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</row>
    <row r="197" spans="1:27" ht="14.25" customHeight="1" x14ac:dyDescent="0.2">
      <c r="A197" s="135"/>
      <c r="B197" s="128"/>
      <c r="C197" s="128"/>
      <c r="D197" s="128"/>
      <c r="E197" s="136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</row>
    <row r="198" spans="1:27" ht="14.25" customHeight="1" x14ac:dyDescent="0.2">
      <c r="A198" s="135"/>
      <c r="B198" s="128"/>
      <c r="C198" s="128"/>
      <c r="D198" s="128"/>
      <c r="E198" s="136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</row>
    <row r="199" spans="1:27" ht="14.25" customHeight="1" x14ac:dyDescent="0.2">
      <c r="A199" s="135"/>
      <c r="B199" s="128"/>
      <c r="C199" s="128"/>
      <c r="D199" s="128"/>
      <c r="E199" s="136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</row>
    <row r="200" spans="1:27" ht="14.25" customHeight="1" x14ac:dyDescent="0.2">
      <c r="A200" s="135"/>
      <c r="B200" s="128"/>
      <c r="C200" s="128"/>
      <c r="D200" s="128"/>
      <c r="E200" s="136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</row>
    <row r="201" spans="1:27" ht="14.25" customHeight="1" x14ac:dyDescent="0.2">
      <c r="A201" s="135"/>
      <c r="B201" s="128"/>
      <c r="C201" s="128"/>
      <c r="D201" s="128"/>
      <c r="E201" s="136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</row>
    <row r="202" spans="1:27" ht="14.25" customHeight="1" x14ac:dyDescent="0.2">
      <c r="A202" s="135"/>
      <c r="B202" s="128"/>
      <c r="C202" s="128"/>
      <c r="D202" s="128"/>
      <c r="E202" s="136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</row>
    <row r="203" spans="1:27" ht="14.25" customHeight="1" x14ac:dyDescent="0.2">
      <c r="A203" s="135"/>
      <c r="B203" s="128"/>
      <c r="C203" s="128"/>
      <c r="D203" s="128"/>
      <c r="E203" s="136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</row>
    <row r="204" spans="1:27" ht="14.25" customHeight="1" x14ac:dyDescent="0.2">
      <c r="A204" s="135"/>
      <c r="B204" s="128"/>
      <c r="C204" s="128"/>
      <c r="D204" s="128"/>
      <c r="E204" s="136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</row>
    <row r="205" spans="1:27" ht="14.25" customHeight="1" x14ac:dyDescent="0.2">
      <c r="A205" s="135"/>
      <c r="B205" s="128"/>
      <c r="C205" s="128"/>
      <c r="D205" s="128"/>
      <c r="E205" s="136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</row>
    <row r="206" spans="1:27" ht="14.25" customHeight="1" x14ac:dyDescent="0.2">
      <c r="A206" s="135"/>
      <c r="B206" s="128"/>
      <c r="C206" s="128"/>
      <c r="D206" s="128"/>
      <c r="E206" s="136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</row>
    <row r="207" spans="1:27" ht="14.25" customHeight="1" x14ac:dyDescent="0.2">
      <c r="A207" s="135"/>
      <c r="B207" s="128"/>
      <c r="C207" s="128"/>
      <c r="D207" s="128"/>
      <c r="E207" s="136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</row>
    <row r="208" spans="1:27" ht="14.25" customHeight="1" x14ac:dyDescent="0.2">
      <c r="A208" s="135"/>
      <c r="B208" s="128"/>
      <c r="C208" s="128"/>
      <c r="D208" s="128"/>
      <c r="E208" s="136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</row>
    <row r="209" spans="1:27" ht="14.25" customHeight="1" x14ac:dyDescent="0.2">
      <c r="A209" s="135"/>
      <c r="B209" s="128"/>
      <c r="C209" s="128"/>
      <c r="D209" s="128"/>
      <c r="E209" s="136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</row>
    <row r="210" spans="1:27" ht="14.25" customHeight="1" x14ac:dyDescent="0.2">
      <c r="A210" s="135"/>
      <c r="B210" s="128"/>
      <c r="C210" s="128"/>
      <c r="D210" s="128"/>
      <c r="E210" s="136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</row>
    <row r="211" spans="1:27" ht="14.25" customHeight="1" x14ac:dyDescent="0.2">
      <c r="A211" s="135"/>
      <c r="B211" s="128"/>
      <c r="C211" s="128"/>
      <c r="D211" s="128"/>
      <c r="E211" s="136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</row>
    <row r="212" spans="1:27" ht="14.25" customHeight="1" x14ac:dyDescent="0.2">
      <c r="A212" s="135"/>
      <c r="B212" s="128"/>
      <c r="C212" s="128"/>
      <c r="D212" s="128"/>
      <c r="E212" s="136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</row>
    <row r="213" spans="1:27" ht="14.25" customHeight="1" x14ac:dyDescent="0.2">
      <c r="A213" s="135"/>
      <c r="B213" s="128"/>
      <c r="C213" s="128"/>
      <c r="D213" s="128"/>
      <c r="E213" s="136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</row>
    <row r="214" spans="1:27" ht="14.25" customHeight="1" x14ac:dyDescent="0.2">
      <c r="A214" s="135"/>
      <c r="B214" s="128"/>
      <c r="C214" s="128"/>
      <c r="D214" s="128"/>
      <c r="E214" s="136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</row>
    <row r="215" spans="1:27" ht="14.25" customHeight="1" x14ac:dyDescent="0.2">
      <c r="A215" s="135"/>
      <c r="B215" s="128"/>
      <c r="C215" s="128"/>
      <c r="D215" s="128"/>
      <c r="E215" s="136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</row>
    <row r="216" spans="1:27" ht="14.25" customHeight="1" x14ac:dyDescent="0.2">
      <c r="A216" s="135"/>
      <c r="B216" s="128"/>
      <c r="C216" s="128"/>
      <c r="D216" s="128"/>
      <c r="E216" s="136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</row>
    <row r="217" spans="1:27" ht="14.25" customHeight="1" x14ac:dyDescent="0.2">
      <c r="A217" s="135"/>
      <c r="B217" s="128"/>
      <c r="C217" s="128"/>
      <c r="D217" s="128"/>
      <c r="E217" s="136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</row>
    <row r="218" spans="1:27" ht="14.25" customHeight="1" x14ac:dyDescent="0.2">
      <c r="A218" s="135"/>
      <c r="B218" s="128"/>
      <c r="C218" s="128"/>
      <c r="D218" s="128"/>
      <c r="E218" s="136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</row>
    <row r="219" spans="1:27" ht="14.25" customHeight="1" x14ac:dyDescent="0.2">
      <c r="A219" s="135"/>
      <c r="B219" s="128"/>
      <c r="C219" s="128"/>
      <c r="D219" s="128"/>
      <c r="E219" s="136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</row>
    <row r="220" spans="1:27" ht="14.25" customHeight="1" x14ac:dyDescent="0.2">
      <c r="A220" s="135"/>
      <c r="B220" s="128"/>
      <c r="C220" s="128"/>
      <c r="D220" s="128"/>
      <c r="E220" s="136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</row>
    <row r="221" spans="1:27" ht="14.25" customHeight="1" x14ac:dyDescent="0.2">
      <c r="A221" s="135"/>
      <c r="B221" s="128"/>
      <c r="C221" s="128"/>
      <c r="D221" s="128"/>
      <c r="E221" s="136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</row>
    <row r="222" spans="1:27" ht="14.25" customHeight="1" x14ac:dyDescent="0.2">
      <c r="A222" s="135"/>
      <c r="B222" s="128"/>
      <c r="C222" s="128"/>
      <c r="D222" s="128"/>
      <c r="E222" s="136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</row>
    <row r="223" spans="1:27" ht="14.25" customHeight="1" x14ac:dyDescent="0.2">
      <c r="A223" s="135"/>
      <c r="B223" s="128"/>
      <c r="C223" s="128"/>
      <c r="D223" s="128"/>
      <c r="E223" s="136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</row>
    <row r="224" spans="1:27" ht="14.25" customHeight="1" x14ac:dyDescent="0.2">
      <c r="A224" s="135"/>
      <c r="B224" s="128"/>
      <c r="C224" s="128"/>
      <c r="D224" s="128"/>
      <c r="E224" s="136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</row>
    <row r="225" spans="1:27" ht="14.25" customHeight="1" x14ac:dyDescent="0.2">
      <c r="A225" s="135"/>
      <c r="B225" s="128"/>
      <c r="C225" s="128"/>
      <c r="D225" s="128"/>
      <c r="E225" s="136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</row>
    <row r="226" spans="1:27" ht="14.25" customHeight="1" x14ac:dyDescent="0.2">
      <c r="A226" s="135"/>
      <c r="B226" s="128"/>
      <c r="C226" s="128"/>
      <c r="D226" s="128"/>
      <c r="E226" s="136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</row>
    <row r="227" spans="1:27" ht="14.25" customHeight="1" x14ac:dyDescent="0.2">
      <c r="A227" s="135"/>
      <c r="B227" s="128"/>
      <c r="C227" s="128"/>
      <c r="D227" s="128"/>
      <c r="E227" s="136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</row>
    <row r="228" spans="1:27" ht="14.25" customHeight="1" x14ac:dyDescent="0.2">
      <c r="A228" s="135"/>
      <c r="B228" s="128"/>
      <c r="C228" s="128"/>
      <c r="D228" s="128"/>
      <c r="E228" s="136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</row>
    <row r="229" spans="1:27" ht="14.25" customHeight="1" x14ac:dyDescent="0.2">
      <c r="A229" s="135"/>
      <c r="B229" s="128"/>
      <c r="C229" s="128"/>
      <c r="D229" s="128"/>
      <c r="E229" s="136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</row>
    <row r="230" spans="1:27" ht="14.25" customHeight="1" x14ac:dyDescent="0.2">
      <c r="A230" s="135"/>
      <c r="B230" s="128"/>
      <c r="C230" s="128"/>
      <c r="D230" s="128"/>
      <c r="E230" s="136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</row>
    <row r="231" spans="1:27" ht="14.25" customHeight="1" x14ac:dyDescent="0.2">
      <c r="A231" s="135"/>
      <c r="B231" s="128"/>
      <c r="C231" s="128"/>
      <c r="D231" s="128"/>
      <c r="E231" s="136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</row>
    <row r="232" spans="1:27" ht="14.25" customHeight="1" x14ac:dyDescent="0.2">
      <c r="A232" s="135"/>
      <c r="B232" s="128"/>
      <c r="C232" s="128"/>
      <c r="D232" s="128"/>
      <c r="E232" s="136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</row>
    <row r="233" spans="1:27" ht="14.25" customHeight="1" x14ac:dyDescent="0.2">
      <c r="A233" s="135"/>
      <c r="B233" s="128"/>
      <c r="C233" s="128"/>
      <c r="D233" s="128"/>
      <c r="E233" s="136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</row>
    <row r="234" spans="1:27" ht="14.25" customHeight="1" x14ac:dyDescent="0.2">
      <c r="A234" s="135"/>
      <c r="B234" s="128"/>
      <c r="C234" s="128"/>
      <c r="D234" s="128"/>
      <c r="E234" s="136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</row>
    <row r="235" spans="1:27" ht="14.25" customHeight="1" x14ac:dyDescent="0.2">
      <c r="A235" s="135"/>
      <c r="B235" s="128"/>
      <c r="C235" s="128"/>
      <c r="D235" s="128"/>
      <c r="E235" s="136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</row>
    <row r="236" spans="1:27" ht="14.25" customHeight="1" x14ac:dyDescent="0.2">
      <c r="A236" s="135"/>
      <c r="B236" s="128"/>
      <c r="C236" s="128"/>
      <c r="D236" s="128"/>
      <c r="E236" s="136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</row>
    <row r="237" spans="1:27" ht="14.25" customHeight="1" x14ac:dyDescent="0.2">
      <c r="A237" s="135"/>
      <c r="B237" s="128"/>
      <c r="C237" s="128"/>
      <c r="D237" s="128"/>
      <c r="E237" s="136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</row>
    <row r="238" spans="1:27" ht="14.25" customHeight="1" x14ac:dyDescent="0.2">
      <c r="A238" s="135"/>
      <c r="B238" s="128"/>
      <c r="C238" s="128"/>
      <c r="D238" s="128"/>
      <c r="E238" s="136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</row>
    <row r="239" spans="1:27" ht="14.25" customHeight="1" x14ac:dyDescent="0.2">
      <c r="A239" s="135"/>
      <c r="B239" s="128"/>
      <c r="C239" s="128"/>
      <c r="D239" s="128"/>
      <c r="E239" s="136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</row>
    <row r="240" spans="1:27" ht="14.25" customHeight="1" x14ac:dyDescent="0.2">
      <c r="A240" s="135"/>
      <c r="B240" s="128"/>
      <c r="C240" s="128"/>
      <c r="D240" s="128"/>
      <c r="E240" s="136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</row>
    <row r="241" spans="1:27" ht="14.25" customHeight="1" x14ac:dyDescent="0.2">
      <c r="A241" s="135"/>
      <c r="B241" s="128"/>
      <c r="C241" s="128"/>
      <c r="D241" s="128"/>
      <c r="E241" s="136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</row>
    <row r="242" spans="1:27" ht="14.25" customHeight="1" x14ac:dyDescent="0.2">
      <c r="A242" s="135"/>
      <c r="B242" s="128"/>
      <c r="C242" s="128"/>
      <c r="D242" s="128"/>
      <c r="E242" s="136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</row>
    <row r="243" spans="1:27" ht="14.25" customHeight="1" x14ac:dyDescent="0.2">
      <c r="A243" s="135"/>
      <c r="B243" s="128"/>
      <c r="C243" s="128"/>
      <c r="D243" s="128"/>
      <c r="E243" s="136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</row>
    <row r="244" spans="1:27" ht="14.25" customHeight="1" x14ac:dyDescent="0.2">
      <c r="A244" s="135"/>
      <c r="B244" s="128"/>
      <c r="C244" s="128"/>
      <c r="D244" s="128"/>
      <c r="E244" s="136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</row>
    <row r="245" spans="1:27" ht="14.25" customHeight="1" x14ac:dyDescent="0.2">
      <c r="A245" s="135"/>
      <c r="B245" s="128"/>
      <c r="C245" s="128"/>
      <c r="D245" s="128"/>
      <c r="E245" s="136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</row>
    <row r="246" spans="1:27" ht="14.25" customHeight="1" x14ac:dyDescent="0.2">
      <c r="A246" s="135"/>
      <c r="B246" s="128"/>
      <c r="C246" s="128"/>
      <c r="D246" s="128"/>
      <c r="E246" s="136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</row>
    <row r="247" spans="1:27" ht="14.25" customHeight="1" x14ac:dyDescent="0.2">
      <c r="A247" s="135"/>
      <c r="B247" s="128"/>
      <c r="C247" s="128"/>
      <c r="D247" s="128"/>
      <c r="E247" s="136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</row>
    <row r="248" spans="1:27" ht="14.25" customHeight="1" x14ac:dyDescent="0.2">
      <c r="A248" s="135"/>
      <c r="B248" s="128"/>
      <c r="C248" s="128"/>
      <c r="D248" s="128"/>
      <c r="E248" s="136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</row>
    <row r="249" spans="1:27" ht="14.25" customHeight="1" x14ac:dyDescent="0.2">
      <c r="A249" s="135"/>
      <c r="B249" s="128"/>
      <c r="C249" s="128"/>
      <c r="D249" s="128"/>
      <c r="E249" s="136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</row>
    <row r="250" spans="1:27" ht="14.25" customHeight="1" x14ac:dyDescent="0.2">
      <c r="A250" s="135"/>
      <c r="B250" s="128"/>
      <c r="C250" s="128"/>
      <c r="D250" s="128"/>
      <c r="E250" s="136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</row>
    <row r="251" spans="1:27" ht="14.25" customHeight="1" x14ac:dyDescent="0.2">
      <c r="A251" s="135"/>
      <c r="B251" s="128"/>
      <c r="C251" s="128"/>
      <c r="D251" s="128"/>
      <c r="E251" s="136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</row>
    <row r="252" spans="1:27" ht="14.25" customHeight="1" x14ac:dyDescent="0.2">
      <c r="A252" s="135"/>
      <c r="B252" s="128"/>
      <c r="C252" s="128"/>
      <c r="D252" s="128"/>
      <c r="E252" s="136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</row>
    <row r="253" spans="1:27" ht="14.25" customHeight="1" x14ac:dyDescent="0.2">
      <c r="A253" s="135"/>
      <c r="B253" s="128"/>
      <c r="C253" s="128"/>
      <c r="D253" s="128"/>
      <c r="E253" s="136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</row>
    <row r="254" spans="1:27" ht="14.25" customHeight="1" x14ac:dyDescent="0.2">
      <c r="A254" s="135"/>
      <c r="B254" s="128"/>
      <c r="C254" s="128"/>
      <c r="D254" s="128"/>
      <c r="E254" s="136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</row>
    <row r="255" spans="1:27" ht="14.25" customHeight="1" x14ac:dyDescent="0.2">
      <c r="A255" s="135"/>
      <c r="B255" s="128"/>
      <c r="C255" s="128"/>
      <c r="D255" s="128"/>
      <c r="E255" s="136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</row>
    <row r="256" spans="1:27" ht="14.25" customHeight="1" x14ac:dyDescent="0.2">
      <c r="A256" s="135"/>
      <c r="B256" s="128"/>
      <c r="C256" s="128"/>
      <c r="D256" s="128"/>
      <c r="E256" s="136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</row>
    <row r="257" spans="1:27" ht="14.25" customHeight="1" x14ac:dyDescent="0.2">
      <c r="A257" s="135"/>
      <c r="B257" s="128"/>
      <c r="C257" s="128"/>
      <c r="D257" s="128"/>
      <c r="E257" s="136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</row>
    <row r="258" spans="1:27" ht="14.25" customHeight="1" x14ac:dyDescent="0.2">
      <c r="A258" s="135"/>
      <c r="B258" s="128"/>
      <c r="C258" s="128"/>
      <c r="D258" s="128"/>
      <c r="E258" s="136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</row>
    <row r="259" spans="1:27" ht="14.25" customHeight="1" x14ac:dyDescent="0.2">
      <c r="A259" s="135"/>
      <c r="B259" s="128"/>
      <c r="C259" s="128"/>
      <c r="D259" s="128"/>
      <c r="E259" s="136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</row>
    <row r="260" spans="1:27" ht="14.25" customHeight="1" x14ac:dyDescent="0.2">
      <c r="A260" s="135"/>
      <c r="B260" s="128"/>
      <c r="C260" s="128"/>
      <c r="D260" s="128"/>
      <c r="E260" s="136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</row>
    <row r="261" spans="1:27" ht="14.25" customHeight="1" x14ac:dyDescent="0.2">
      <c r="A261" s="135"/>
      <c r="B261" s="128"/>
      <c r="C261" s="128"/>
      <c r="D261" s="128"/>
      <c r="E261" s="136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</row>
    <row r="262" spans="1:27" ht="14.25" customHeight="1" x14ac:dyDescent="0.2">
      <c r="A262" s="135"/>
      <c r="B262" s="128"/>
      <c r="C262" s="128"/>
      <c r="D262" s="128"/>
      <c r="E262" s="136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</row>
    <row r="263" spans="1:27" ht="14.25" customHeight="1" x14ac:dyDescent="0.2">
      <c r="A263" s="135"/>
      <c r="B263" s="128"/>
      <c r="C263" s="128"/>
      <c r="D263" s="128"/>
      <c r="E263" s="136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</row>
    <row r="264" spans="1:27" ht="14.25" customHeight="1" x14ac:dyDescent="0.2">
      <c r="A264" s="135"/>
      <c r="B264" s="128"/>
      <c r="C264" s="128"/>
      <c r="D264" s="128"/>
      <c r="E264" s="136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</row>
    <row r="265" spans="1:27" ht="14.25" customHeight="1" x14ac:dyDescent="0.2">
      <c r="A265" s="135"/>
      <c r="B265" s="128"/>
      <c r="C265" s="128"/>
      <c r="D265" s="128"/>
      <c r="E265" s="136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</row>
    <row r="266" spans="1:27" ht="14.25" customHeight="1" x14ac:dyDescent="0.2">
      <c r="A266" s="135"/>
      <c r="B266" s="128"/>
      <c r="C266" s="128"/>
      <c r="D266" s="128"/>
      <c r="E266" s="136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</row>
    <row r="267" spans="1:27" ht="14.25" customHeight="1" x14ac:dyDescent="0.2">
      <c r="A267" s="135"/>
      <c r="B267" s="128"/>
      <c r="C267" s="128"/>
      <c r="D267" s="128"/>
      <c r="E267" s="136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</row>
    <row r="268" spans="1:27" ht="14.25" customHeight="1" x14ac:dyDescent="0.2">
      <c r="A268" s="135"/>
      <c r="B268" s="128"/>
      <c r="C268" s="128"/>
      <c r="D268" s="128"/>
      <c r="E268" s="136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</row>
    <row r="269" spans="1:27" ht="14.25" customHeight="1" x14ac:dyDescent="0.2">
      <c r="A269" s="135"/>
      <c r="B269" s="128"/>
      <c r="C269" s="128"/>
      <c r="D269" s="128"/>
      <c r="E269" s="136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</row>
    <row r="270" spans="1:27" ht="14.25" customHeight="1" x14ac:dyDescent="0.2">
      <c r="A270" s="135"/>
      <c r="B270" s="128"/>
      <c r="C270" s="128"/>
      <c r="D270" s="128"/>
      <c r="E270" s="136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</row>
    <row r="271" spans="1:27" ht="14.25" customHeight="1" x14ac:dyDescent="0.2">
      <c r="A271" s="135"/>
      <c r="B271" s="128"/>
      <c r="C271" s="128"/>
      <c r="D271" s="128"/>
      <c r="E271" s="136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</row>
    <row r="272" spans="1:27" ht="14.25" customHeight="1" x14ac:dyDescent="0.2">
      <c r="A272" s="135"/>
      <c r="B272" s="128"/>
      <c r="C272" s="128"/>
      <c r="D272" s="128"/>
      <c r="E272" s="136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</row>
    <row r="273" spans="1:27" ht="14.25" customHeight="1" x14ac:dyDescent="0.2">
      <c r="A273" s="135"/>
      <c r="B273" s="128"/>
      <c r="C273" s="128"/>
      <c r="D273" s="128"/>
      <c r="E273" s="136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</row>
    <row r="274" spans="1:27" ht="14.25" customHeight="1" x14ac:dyDescent="0.2">
      <c r="A274" s="135"/>
      <c r="B274" s="128"/>
      <c r="C274" s="128"/>
      <c r="D274" s="128"/>
      <c r="E274" s="136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</row>
    <row r="275" spans="1:27" ht="14.25" customHeight="1" x14ac:dyDescent="0.2">
      <c r="A275" s="135"/>
      <c r="B275" s="128"/>
      <c r="C275" s="128"/>
      <c r="D275" s="128"/>
      <c r="E275" s="136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</row>
    <row r="276" spans="1:27" ht="14.25" customHeight="1" x14ac:dyDescent="0.2">
      <c r="A276" s="135"/>
      <c r="B276" s="128"/>
      <c r="C276" s="128"/>
      <c r="D276" s="128"/>
      <c r="E276" s="136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</row>
    <row r="277" spans="1:27" ht="14.25" customHeight="1" x14ac:dyDescent="0.2">
      <c r="A277" s="135"/>
      <c r="B277" s="128"/>
      <c r="C277" s="128"/>
      <c r="D277" s="128"/>
      <c r="E277" s="136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</row>
    <row r="278" spans="1:27" ht="14.25" customHeight="1" x14ac:dyDescent="0.2">
      <c r="A278" s="135"/>
      <c r="B278" s="128"/>
      <c r="C278" s="128"/>
      <c r="D278" s="128"/>
      <c r="E278" s="136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</row>
    <row r="279" spans="1:27" ht="14.25" customHeight="1" x14ac:dyDescent="0.2">
      <c r="A279" s="135"/>
      <c r="B279" s="128"/>
      <c r="C279" s="128"/>
      <c r="D279" s="128"/>
      <c r="E279" s="136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</row>
    <row r="280" spans="1:27" ht="14.25" customHeight="1" x14ac:dyDescent="0.2">
      <c r="A280" s="135"/>
      <c r="B280" s="128"/>
      <c r="C280" s="128"/>
      <c r="D280" s="128"/>
      <c r="E280" s="136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</row>
    <row r="281" spans="1:27" ht="14.25" customHeight="1" x14ac:dyDescent="0.2">
      <c r="A281" s="135"/>
      <c r="B281" s="128"/>
      <c r="C281" s="128"/>
      <c r="D281" s="128"/>
      <c r="E281" s="136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</row>
    <row r="282" spans="1:27" ht="14.25" customHeight="1" x14ac:dyDescent="0.2">
      <c r="A282" s="135"/>
      <c r="B282" s="128"/>
      <c r="C282" s="128"/>
      <c r="D282" s="128"/>
      <c r="E282" s="136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</row>
    <row r="283" spans="1:27" ht="14.25" customHeight="1" x14ac:dyDescent="0.2">
      <c r="A283" s="135"/>
      <c r="B283" s="128"/>
      <c r="C283" s="128"/>
      <c r="D283" s="128"/>
      <c r="E283" s="136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</row>
    <row r="284" spans="1:27" ht="14.25" customHeight="1" x14ac:dyDescent="0.2">
      <c r="A284" s="135"/>
      <c r="B284" s="128"/>
      <c r="C284" s="128"/>
      <c r="D284" s="128"/>
      <c r="E284" s="136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</row>
    <row r="285" spans="1:27" ht="14.25" customHeight="1" x14ac:dyDescent="0.2">
      <c r="A285" s="135"/>
      <c r="B285" s="128"/>
      <c r="C285" s="128"/>
      <c r="D285" s="128"/>
      <c r="E285" s="136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</row>
    <row r="286" spans="1:27" ht="14.25" customHeight="1" x14ac:dyDescent="0.2">
      <c r="A286" s="135"/>
      <c r="B286" s="128"/>
      <c r="C286" s="128"/>
      <c r="D286" s="128"/>
      <c r="E286" s="136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</row>
    <row r="287" spans="1:27" ht="14.25" customHeight="1" x14ac:dyDescent="0.2">
      <c r="A287" s="135"/>
      <c r="B287" s="128"/>
      <c r="C287" s="128"/>
      <c r="D287" s="128"/>
      <c r="E287" s="136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</row>
    <row r="288" spans="1:27" ht="14.25" customHeight="1" x14ac:dyDescent="0.2">
      <c r="A288" s="135"/>
      <c r="B288" s="128"/>
      <c r="C288" s="128"/>
      <c r="D288" s="128"/>
      <c r="E288" s="136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</row>
    <row r="289" spans="1:27" ht="14.25" customHeight="1" x14ac:dyDescent="0.2">
      <c r="A289" s="135"/>
      <c r="B289" s="128"/>
      <c r="C289" s="128"/>
      <c r="D289" s="128"/>
      <c r="E289" s="136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</row>
    <row r="290" spans="1:27" ht="14.25" customHeight="1" x14ac:dyDescent="0.2">
      <c r="A290" s="135"/>
      <c r="B290" s="128"/>
      <c r="C290" s="128"/>
      <c r="D290" s="128"/>
      <c r="E290" s="136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</row>
    <row r="291" spans="1:27" ht="14.25" customHeight="1" x14ac:dyDescent="0.2">
      <c r="A291" s="135"/>
      <c r="B291" s="128"/>
      <c r="C291" s="128"/>
      <c r="D291" s="128"/>
      <c r="E291" s="136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</row>
    <row r="292" spans="1:27" ht="14.25" customHeight="1" x14ac:dyDescent="0.2">
      <c r="A292" s="135"/>
      <c r="B292" s="128"/>
      <c r="C292" s="128"/>
      <c r="D292" s="128"/>
      <c r="E292" s="136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</row>
    <row r="293" spans="1:27" ht="14.25" customHeight="1" x14ac:dyDescent="0.2">
      <c r="A293" s="135"/>
      <c r="B293" s="128"/>
      <c r="C293" s="128"/>
      <c r="D293" s="128"/>
      <c r="E293" s="136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</row>
    <row r="294" spans="1:27" ht="14.25" customHeight="1" x14ac:dyDescent="0.2">
      <c r="A294" s="135"/>
      <c r="B294" s="128"/>
      <c r="C294" s="128"/>
      <c r="D294" s="128"/>
      <c r="E294" s="136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</row>
    <row r="295" spans="1:27" ht="14.25" customHeight="1" x14ac:dyDescent="0.2">
      <c r="A295" s="135"/>
      <c r="B295" s="128"/>
      <c r="C295" s="128"/>
      <c r="D295" s="128"/>
      <c r="E295" s="136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</row>
    <row r="296" spans="1:27" ht="14.25" customHeight="1" x14ac:dyDescent="0.2">
      <c r="A296" s="135"/>
      <c r="B296" s="128"/>
      <c r="C296" s="128"/>
      <c r="D296" s="128"/>
      <c r="E296" s="136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</row>
    <row r="297" spans="1:27" ht="14.25" customHeight="1" x14ac:dyDescent="0.2">
      <c r="A297" s="135"/>
      <c r="B297" s="128"/>
      <c r="C297" s="128"/>
      <c r="D297" s="128"/>
      <c r="E297" s="136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</row>
    <row r="298" spans="1:27" ht="14.25" customHeight="1" x14ac:dyDescent="0.2">
      <c r="A298" s="135"/>
      <c r="B298" s="128"/>
      <c r="C298" s="128"/>
      <c r="D298" s="128"/>
      <c r="E298" s="136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</row>
    <row r="299" spans="1:27" ht="14.25" customHeight="1" x14ac:dyDescent="0.2">
      <c r="A299" s="135"/>
      <c r="B299" s="128"/>
      <c r="C299" s="128"/>
      <c r="D299" s="128"/>
      <c r="E299" s="136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</row>
    <row r="300" spans="1:27" ht="14.25" customHeight="1" x14ac:dyDescent="0.2">
      <c r="A300" s="135"/>
      <c r="B300" s="128"/>
      <c r="C300" s="128"/>
      <c r="D300" s="128"/>
      <c r="E300" s="136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</row>
    <row r="301" spans="1:27" ht="14.25" customHeight="1" x14ac:dyDescent="0.2">
      <c r="A301" s="135"/>
      <c r="B301" s="128"/>
      <c r="C301" s="128"/>
      <c r="D301" s="128"/>
      <c r="E301" s="136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</row>
    <row r="302" spans="1:27" ht="14.25" customHeight="1" x14ac:dyDescent="0.2">
      <c r="A302" s="135"/>
      <c r="B302" s="128"/>
      <c r="C302" s="128"/>
      <c r="D302" s="128"/>
      <c r="E302" s="136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</row>
    <row r="303" spans="1:27" ht="14.25" customHeight="1" x14ac:dyDescent="0.2">
      <c r="A303" s="135"/>
      <c r="B303" s="128"/>
      <c r="C303" s="128"/>
      <c r="D303" s="128"/>
      <c r="E303" s="136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</row>
    <row r="304" spans="1:27" ht="14.25" customHeight="1" x14ac:dyDescent="0.2">
      <c r="A304" s="135"/>
      <c r="B304" s="128"/>
      <c r="C304" s="128"/>
      <c r="D304" s="128"/>
      <c r="E304" s="136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</row>
    <row r="305" spans="1:27" ht="14.25" customHeight="1" x14ac:dyDescent="0.2">
      <c r="A305" s="135"/>
      <c r="B305" s="128"/>
      <c r="C305" s="128"/>
      <c r="D305" s="128"/>
      <c r="E305" s="136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</row>
    <row r="306" spans="1:27" ht="14.25" customHeight="1" x14ac:dyDescent="0.2">
      <c r="A306" s="135"/>
      <c r="B306" s="128"/>
      <c r="C306" s="128"/>
      <c r="D306" s="128"/>
      <c r="E306" s="136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</row>
    <row r="307" spans="1:27" ht="14.25" customHeight="1" x14ac:dyDescent="0.2">
      <c r="A307" s="135"/>
      <c r="B307" s="128"/>
      <c r="C307" s="128"/>
      <c r="D307" s="128"/>
      <c r="E307" s="136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</row>
    <row r="308" spans="1:27" ht="14.25" customHeight="1" x14ac:dyDescent="0.2">
      <c r="A308" s="135"/>
      <c r="B308" s="128"/>
      <c r="C308" s="128"/>
      <c r="D308" s="128"/>
      <c r="E308" s="136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</row>
    <row r="309" spans="1:27" ht="14.25" customHeight="1" x14ac:dyDescent="0.2">
      <c r="A309" s="135"/>
      <c r="B309" s="128"/>
      <c r="C309" s="128"/>
      <c r="D309" s="128"/>
      <c r="E309" s="136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</row>
    <row r="310" spans="1:27" ht="14.25" customHeight="1" x14ac:dyDescent="0.2">
      <c r="A310" s="135"/>
      <c r="B310" s="128"/>
      <c r="C310" s="128"/>
      <c r="D310" s="128"/>
      <c r="E310" s="136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</row>
    <row r="311" spans="1:27" ht="14.25" customHeight="1" x14ac:dyDescent="0.2">
      <c r="A311" s="135"/>
      <c r="B311" s="128"/>
      <c r="C311" s="128"/>
      <c r="D311" s="128"/>
      <c r="E311" s="136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</row>
    <row r="312" spans="1:27" ht="14.25" customHeight="1" x14ac:dyDescent="0.2">
      <c r="A312" s="135"/>
      <c r="B312" s="128"/>
      <c r="C312" s="128"/>
      <c r="D312" s="128"/>
      <c r="E312" s="136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</row>
    <row r="313" spans="1:27" ht="14.25" customHeight="1" x14ac:dyDescent="0.2">
      <c r="A313" s="135"/>
      <c r="B313" s="128"/>
      <c r="C313" s="128"/>
      <c r="D313" s="128"/>
      <c r="E313" s="136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</row>
    <row r="314" spans="1:27" ht="14.25" customHeight="1" x14ac:dyDescent="0.2">
      <c r="A314" s="135"/>
      <c r="B314" s="128"/>
      <c r="C314" s="128"/>
      <c r="D314" s="128"/>
      <c r="E314" s="136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</row>
    <row r="315" spans="1:27" ht="14.25" customHeight="1" x14ac:dyDescent="0.2">
      <c r="A315" s="135"/>
      <c r="B315" s="128"/>
      <c r="C315" s="128"/>
      <c r="D315" s="128"/>
      <c r="E315" s="136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</row>
    <row r="316" spans="1:27" ht="14.25" customHeight="1" x14ac:dyDescent="0.2">
      <c r="A316" s="135"/>
      <c r="B316" s="128"/>
      <c r="C316" s="128"/>
      <c r="D316" s="128"/>
      <c r="E316" s="136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</row>
    <row r="317" spans="1:27" ht="14.25" customHeight="1" x14ac:dyDescent="0.2">
      <c r="A317" s="135"/>
      <c r="B317" s="128"/>
      <c r="C317" s="128"/>
      <c r="D317" s="128"/>
      <c r="E317" s="136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</row>
    <row r="318" spans="1:27" ht="14.25" customHeight="1" x14ac:dyDescent="0.2">
      <c r="A318" s="135"/>
      <c r="B318" s="128"/>
      <c r="C318" s="128"/>
      <c r="D318" s="128"/>
      <c r="E318" s="136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</row>
    <row r="319" spans="1:27" ht="14.25" customHeight="1" x14ac:dyDescent="0.2">
      <c r="A319" s="135"/>
      <c r="B319" s="128"/>
      <c r="C319" s="128"/>
      <c r="D319" s="128"/>
      <c r="E319" s="136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</row>
    <row r="320" spans="1:27" ht="14.25" customHeight="1" x14ac:dyDescent="0.2">
      <c r="A320" s="135"/>
      <c r="B320" s="128"/>
      <c r="C320" s="128"/>
      <c r="D320" s="128"/>
      <c r="E320" s="136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</row>
    <row r="321" spans="1:27" ht="14.25" customHeight="1" x14ac:dyDescent="0.2">
      <c r="A321" s="135"/>
      <c r="B321" s="128"/>
      <c r="C321" s="128"/>
      <c r="D321" s="128"/>
      <c r="E321" s="136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</row>
    <row r="322" spans="1:27" ht="14.25" customHeight="1" x14ac:dyDescent="0.2">
      <c r="A322" s="135"/>
      <c r="B322" s="128"/>
      <c r="C322" s="128"/>
      <c r="D322" s="128"/>
      <c r="E322" s="136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</row>
    <row r="323" spans="1:27" ht="14.25" customHeight="1" x14ac:dyDescent="0.2">
      <c r="A323" s="135"/>
      <c r="B323" s="128"/>
      <c r="C323" s="128"/>
      <c r="D323" s="128"/>
      <c r="E323" s="136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</row>
    <row r="324" spans="1:27" ht="14.25" customHeight="1" x14ac:dyDescent="0.2">
      <c r="A324" s="135"/>
      <c r="B324" s="128"/>
      <c r="C324" s="128"/>
      <c r="D324" s="128"/>
      <c r="E324" s="136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</row>
    <row r="325" spans="1:27" ht="14.25" customHeight="1" x14ac:dyDescent="0.2">
      <c r="A325" s="135"/>
      <c r="B325" s="128"/>
      <c r="C325" s="128"/>
      <c r="D325" s="128"/>
      <c r="E325" s="136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</row>
    <row r="326" spans="1:27" ht="14.25" customHeight="1" x14ac:dyDescent="0.2">
      <c r="A326" s="135"/>
      <c r="B326" s="128"/>
      <c r="C326" s="128"/>
      <c r="D326" s="128"/>
      <c r="E326" s="136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</row>
    <row r="327" spans="1:27" ht="14.25" customHeight="1" x14ac:dyDescent="0.2">
      <c r="A327" s="135"/>
      <c r="B327" s="128"/>
      <c r="C327" s="128"/>
      <c r="D327" s="128"/>
      <c r="E327" s="136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</row>
    <row r="328" spans="1:27" ht="14.25" customHeight="1" x14ac:dyDescent="0.2">
      <c r="A328" s="135"/>
      <c r="B328" s="128"/>
      <c r="C328" s="128"/>
      <c r="D328" s="128"/>
      <c r="E328" s="136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</row>
    <row r="329" spans="1:27" ht="14.25" customHeight="1" x14ac:dyDescent="0.2">
      <c r="A329" s="135"/>
      <c r="B329" s="128"/>
      <c r="C329" s="128"/>
      <c r="D329" s="128"/>
      <c r="E329" s="136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</row>
    <row r="330" spans="1:27" ht="14.25" customHeight="1" x14ac:dyDescent="0.2">
      <c r="A330" s="135"/>
      <c r="B330" s="128"/>
      <c r="C330" s="128"/>
      <c r="D330" s="128"/>
      <c r="E330" s="136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</row>
    <row r="331" spans="1:27" ht="14.25" customHeight="1" x14ac:dyDescent="0.2">
      <c r="A331" s="135"/>
      <c r="B331" s="128"/>
      <c r="C331" s="128"/>
      <c r="D331" s="128"/>
      <c r="E331" s="136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</row>
    <row r="332" spans="1:27" ht="14.25" customHeight="1" x14ac:dyDescent="0.2">
      <c r="A332" s="135"/>
      <c r="B332" s="128"/>
      <c r="C332" s="128"/>
      <c r="D332" s="128"/>
      <c r="E332" s="136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</row>
    <row r="333" spans="1:27" ht="14.25" customHeight="1" x14ac:dyDescent="0.2">
      <c r="A333" s="135"/>
      <c r="B333" s="128"/>
      <c r="C333" s="128"/>
      <c r="D333" s="128"/>
      <c r="E333" s="136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</row>
    <row r="334" spans="1:27" ht="14.25" customHeight="1" x14ac:dyDescent="0.2">
      <c r="A334" s="135"/>
      <c r="B334" s="128"/>
      <c r="C334" s="128"/>
      <c r="D334" s="128"/>
      <c r="E334" s="136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</row>
    <row r="335" spans="1:27" ht="14.25" customHeight="1" x14ac:dyDescent="0.2">
      <c r="A335" s="135"/>
      <c r="B335" s="128"/>
      <c r="C335" s="128"/>
      <c r="D335" s="128"/>
      <c r="E335" s="136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</row>
    <row r="336" spans="1:27" ht="14.25" customHeight="1" x14ac:dyDescent="0.2">
      <c r="A336" s="135"/>
      <c r="B336" s="128"/>
      <c r="C336" s="128"/>
      <c r="D336" s="128"/>
      <c r="E336" s="136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</row>
    <row r="337" spans="1:27" ht="14.25" customHeight="1" x14ac:dyDescent="0.2">
      <c r="A337" s="135"/>
      <c r="B337" s="128"/>
      <c r="C337" s="128"/>
      <c r="D337" s="128"/>
      <c r="E337" s="136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</row>
    <row r="338" spans="1:27" ht="14.25" customHeight="1" x14ac:dyDescent="0.2">
      <c r="A338" s="135"/>
      <c r="B338" s="128"/>
      <c r="C338" s="128"/>
      <c r="D338" s="128"/>
      <c r="E338" s="136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</row>
    <row r="339" spans="1:27" ht="14.25" customHeight="1" x14ac:dyDescent="0.2">
      <c r="A339" s="135"/>
      <c r="B339" s="128"/>
      <c r="C339" s="128"/>
      <c r="D339" s="128"/>
      <c r="E339" s="136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</row>
    <row r="340" spans="1:27" ht="14.25" customHeight="1" x14ac:dyDescent="0.2">
      <c r="A340" s="135"/>
      <c r="B340" s="128"/>
      <c r="C340" s="128"/>
      <c r="D340" s="128"/>
      <c r="E340" s="136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</row>
    <row r="341" spans="1:27" ht="14.25" customHeight="1" x14ac:dyDescent="0.2">
      <c r="A341" s="135"/>
      <c r="B341" s="128"/>
      <c r="C341" s="128"/>
      <c r="D341" s="128"/>
      <c r="E341" s="136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</row>
    <row r="342" spans="1:27" ht="14.25" customHeight="1" x14ac:dyDescent="0.2">
      <c r="A342" s="135"/>
      <c r="B342" s="128"/>
      <c r="C342" s="128"/>
      <c r="D342" s="128"/>
      <c r="E342" s="136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</row>
    <row r="343" spans="1:27" ht="14.25" customHeight="1" x14ac:dyDescent="0.2">
      <c r="A343" s="135"/>
      <c r="B343" s="128"/>
      <c r="C343" s="128"/>
      <c r="D343" s="128"/>
      <c r="E343" s="136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</row>
    <row r="344" spans="1:27" ht="14.25" customHeight="1" x14ac:dyDescent="0.2">
      <c r="A344" s="135"/>
      <c r="B344" s="128"/>
      <c r="C344" s="128"/>
      <c r="D344" s="128"/>
      <c r="E344" s="136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</row>
    <row r="345" spans="1:27" ht="14.25" customHeight="1" x14ac:dyDescent="0.2">
      <c r="A345" s="135"/>
      <c r="B345" s="128"/>
      <c r="C345" s="128"/>
      <c r="D345" s="128"/>
      <c r="E345" s="136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</row>
    <row r="346" spans="1:27" ht="14.25" customHeight="1" x14ac:dyDescent="0.2">
      <c r="A346" s="135"/>
      <c r="B346" s="128"/>
      <c r="C346" s="128"/>
      <c r="D346" s="128"/>
      <c r="E346" s="136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</row>
    <row r="347" spans="1:27" ht="14.25" customHeight="1" x14ac:dyDescent="0.2">
      <c r="A347" s="135"/>
      <c r="B347" s="128"/>
      <c r="C347" s="128"/>
      <c r="D347" s="128"/>
      <c r="E347" s="136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</row>
    <row r="348" spans="1:27" ht="14.25" customHeight="1" x14ac:dyDescent="0.2">
      <c r="A348" s="135"/>
      <c r="B348" s="128"/>
      <c r="C348" s="128"/>
      <c r="D348" s="128"/>
      <c r="E348" s="136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</row>
    <row r="349" spans="1:27" ht="14.25" customHeight="1" x14ac:dyDescent="0.2">
      <c r="A349" s="135"/>
      <c r="B349" s="128"/>
      <c r="C349" s="128"/>
      <c r="D349" s="128"/>
      <c r="E349" s="136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</row>
    <row r="350" spans="1:27" ht="14.25" customHeight="1" x14ac:dyDescent="0.2">
      <c r="A350" s="135"/>
      <c r="B350" s="128"/>
      <c r="C350" s="128"/>
      <c r="D350" s="128"/>
      <c r="E350" s="136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</row>
    <row r="351" spans="1:27" ht="14.25" customHeight="1" x14ac:dyDescent="0.2">
      <c r="A351" s="135"/>
      <c r="B351" s="128"/>
      <c r="C351" s="128"/>
      <c r="D351" s="128"/>
      <c r="E351" s="136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</row>
    <row r="352" spans="1:27" ht="14.25" customHeight="1" x14ac:dyDescent="0.2">
      <c r="A352" s="135"/>
      <c r="B352" s="128"/>
      <c r="C352" s="128"/>
      <c r="D352" s="128"/>
      <c r="E352" s="136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</row>
    <row r="353" spans="1:27" ht="14.25" customHeight="1" x14ac:dyDescent="0.2">
      <c r="A353" s="135"/>
      <c r="B353" s="128"/>
      <c r="C353" s="128"/>
      <c r="D353" s="128"/>
      <c r="E353" s="136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</row>
    <row r="354" spans="1:27" ht="14.25" customHeight="1" x14ac:dyDescent="0.2">
      <c r="A354" s="135"/>
      <c r="B354" s="128"/>
      <c r="C354" s="128"/>
      <c r="D354" s="128"/>
      <c r="E354" s="136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</row>
    <row r="355" spans="1:27" ht="14.25" customHeight="1" x14ac:dyDescent="0.2">
      <c r="A355" s="135"/>
      <c r="B355" s="128"/>
      <c r="C355" s="128"/>
      <c r="D355" s="128"/>
      <c r="E355" s="136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</row>
    <row r="356" spans="1:27" ht="14.25" customHeight="1" x14ac:dyDescent="0.2">
      <c r="A356" s="135"/>
      <c r="B356" s="128"/>
      <c r="C356" s="128"/>
      <c r="D356" s="128"/>
      <c r="E356" s="136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</row>
    <row r="357" spans="1:27" ht="14.25" customHeight="1" x14ac:dyDescent="0.2">
      <c r="A357" s="135"/>
      <c r="B357" s="128"/>
      <c r="C357" s="128"/>
      <c r="D357" s="128"/>
      <c r="E357" s="136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</row>
    <row r="358" spans="1:27" ht="14.25" customHeight="1" x14ac:dyDescent="0.2">
      <c r="A358" s="135"/>
      <c r="B358" s="128"/>
      <c r="C358" s="128"/>
      <c r="D358" s="128"/>
      <c r="E358" s="136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</row>
    <row r="359" spans="1:27" ht="14.25" customHeight="1" x14ac:dyDescent="0.2">
      <c r="A359" s="135"/>
      <c r="B359" s="128"/>
      <c r="C359" s="128"/>
      <c r="D359" s="128"/>
      <c r="E359" s="136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</row>
    <row r="360" spans="1:27" ht="14.25" customHeight="1" x14ac:dyDescent="0.2">
      <c r="A360" s="135"/>
      <c r="B360" s="128"/>
      <c r="C360" s="128"/>
      <c r="D360" s="128"/>
      <c r="E360" s="136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</row>
    <row r="361" spans="1:27" ht="14.25" customHeight="1" x14ac:dyDescent="0.2">
      <c r="A361" s="135"/>
      <c r="B361" s="128"/>
      <c r="C361" s="128"/>
      <c r="D361" s="128"/>
      <c r="E361" s="136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</row>
    <row r="362" spans="1:27" ht="14.25" customHeight="1" x14ac:dyDescent="0.2">
      <c r="A362" s="135"/>
      <c r="B362" s="128"/>
      <c r="C362" s="128"/>
      <c r="D362" s="128"/>
      <c r="E362" s="136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</row>
    <row r="363" spans="1:27" ht="14.25" customHeight="1" x14ac:dyDescent="0.2">
      <c r="A363" s="135"/>
      <c r="B363" s="128"/>
      <c r="C363" s="128"/>
      <c r="D363" s="128"/>
      <c r="E363" s="136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</row>
    <row r="364" spans="1:27" ht="14.25" customHeight="1" x14ac:dyDescent="0.2">
      <c r="A364" s="135"/>
      <c r="B364" s="128"/>
      <c r="C364" s="128"/>
      <c r="D364" s="128"/>
      <c r="E364" s="136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</row>
    <row r="365" spans="1:27" ht="14.25" customHeight="1" x14ac:dyDescent="0.2">
      <c r="A365" s="135"/>
      <c r="B365" s="128"/>
      <c r="C365" s="128"/>
      <c r="D365" s="128"/>
      <c r="E365" s="136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</row>
    <row r="366" spans="1:27" ht="14.25" customHeight="1" x14ac:dyDescent="0.2">
      <c r="A366" s="135"/>
      <c r="B366" s="128"/>
      <c r="C366" s="128"/>
      <c r="D366" s="128"/>
      <c r="E366" s="136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</row>
    <row r="367" spans="1:27" ht="14.25" customHeight="1" x14ac:dyDescent="0.2">
      <c r="A367" s="135"/>
      <c r="B367" s="128"/>
      <c r="C367" s="128"/>
      <c r="D367" s="128"/>
      <c r="E367" s="136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</row>
    <row r="368" spans="1:27" ht="14.25" customHeight="1" x14ac:dyDescent="0.2">
      <c r="A368" s="135"/>
      <c r="B368" s="128"/>
      <c r="C368" s="128"/>
      <c r="D368" s="128"/>
      <c r="E368" s="136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</row>
    <row r="369" spans="1:27" ht="14.25" customHeight="1" x14ac:dyDescent="0.2">
      <c r="A369" s="135"/>
      <c r="B369" s="128"/>
      <c r="C369" s="128"/>
      <c r="D369" s="128"/>
      <c r="E369" s="136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</row>
    <row r="370" spans="1:27" ht="14.25" customHeight="1" x14ac:dyDescent="0.2">
      <c r="A370" s="135"/>
      <c r="B370" s="128"/>
      <c r="C370" s="128"/>
      <c r="D370" s="128"/>
      <c r="E370" s="136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</row>
    <row r="371" spans="1:27" ht="14.25" customHeight="1" x14ac:dyDescent="0.2">
      <c r="A371" s="135"/>
      <c r="B371" s="128"/>
      <c r="C371" s="128"/>
      <c r="D371" s="128"/>
      <c r="E371" s="136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</row>
    <row r="372" spans="1:27" ht="14.25" customHeight="1" x14ac:dyDescent="0.2">
      <c r="A372" s="135"/>
      <c r="B372" s="128"/>
      <c r="C372" s="128"/>
      <c r="D372" s="128"/>
      <c r="E372" s="136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</row>
    <row r="373" spans="1:27" ht="14.25" customHeight="1" x14ac:dyDescent="0.2">
      <c r="A373" s="135"/>
      <c r="B373" s="128"/>
      <c r="C373" s="128"/>
      <c r="D373" s="128"/>
      <c r="E373" s="136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</row>
    <row r="374" spans="1:27" ht="14.25" customHeight="1" x14ac:dyDescent="0.2">
      <c r="A374" s="135"/>
      <c r="B374" s="128"/>
      <c r="C374" s="128"/>
      <c r="D374" s="128"/>
      <c r="E374" s="136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</row>
    <row r="375" spans="1:27" ht="14.25" customHeight="1" x14ac:dyDescent="0.2">
      <c r="A375" s="135"/>
      <c r="B375" s="128"/>
      <c r="C375" s="128"/>
      <c r="D375" s="128"/>
      <c r="E375" s="136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</row>
    <row r="376" spans="1:27" ht="14.25" customHeight="1" x14ac:dyDescent="0.2">
      <c r="A376" s="135"/>
      <c r="B376" s="128"/>
      <c r="C376" s="128"/>
      <c r="D376" s="128"/>
      <c r="E376" s="136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</row>
    <row r="377" spans="1:27" ht="14.25" customHeight="1" x14ac:dyDescent="0.2">
      <c r="A377" s="135"/>
      <c r="B377" s="128"/>
      <c r="C377" s="128"/>
      <c r="D377" s="128"/>
      <c r="E377" s="136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</row>
    <row r="378" spans="1:27" ht="14.25" customHeight="1" x14ac:dyDescent="0.2">
      <c r="A378" s="135"/>
      <c r="B378" s="128"/>
      <c r="C378" s="128"/>
      <c r="D378" s="128"/>
      <c r="E378" s="136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</row>
    <row r="379" spans="1:27" ht="14.25" customHeight="1" x14ac:dyDescent="0.2">
      <c r="A379" s="135"/>
      <c r="B379" s="128"/>
      <c r="C379" s="128"/>
      <c r="D379" s="128"/>
      <c r="E379" s="136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</row>
    <row r="380" spans="1:27" ht="14.25" customHeight="1" x14ac:dyDescent="0.2">
      <c r="A380" s="135"/>
      <c r="B380" s="128"/>
      <c r="C380" s="128"/>
      <c r="D380" s="128"/>
      <c r="E380" s="136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</row>
    <row r="381" spans="1:27" ht="14.25" customHeight="1" x14ac:dyDescent="0.2">
      <c r="A381" s="135"/>
      <c r="B381" s="128"/>
      <c r="C381" s="128"/>
      <c r="D381" s="128"/>
      <c r="E381" s="136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</row>
    <row r="382" spans="1:27" ht="14.25" customHeight="1" x14ac:dyDescent="0.2">
      <c r="A382" s="135"/>
      <c r="B382" s="128"/>
      <c r="C382" s="128"/>
      <c r="D382" s="128"/>
      <c r="E382" s="136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</row>
    <row r="383" spans="1:27" ht="14.25" customHeight="1" x14ac:dyDescent="0.2">
      <c r="A383" s="135"/>
      <c r="B383" s="128"/>
      <c r="C383" s="128"/>
      <c r="D383" s="128"/>
      <c r="E383" s="136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</row>
    <row r="384" spans="1:27" ht="14.25" customHeight="1" x14ac:dyDescent="0.2">
      <c r="A384" s="135"/>
      <c r="B384" s="128"/>
      <c r="C384" s="128"/>
      <c r="D384" s="128"/>
      <c r="E384" s="136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</row>
    <row r="385" spans="1:27" ht="14.25" customHeight="1" x14ac:dyDescent="0.2">
      <c r="A385" s="135"/>
      <c r="B385" s="128"/>
      <c r="C385" s="128"/>
      <c r="D385" s="128"/>
      <c r="E385" s="136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</row>
    <row r="386" spans="1:27" ht="14.25" customHeight="1" x14ac:dyDescent="0.2">
      <c r="A386" s="135"/>
      <c r="B386" s="128"/>
      <c r="C386" s="128"/>
      <c r="D386" s="128"/>
      <c r="E386" s="136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</row>
    <row r="387" spans="1:27" ht="14.25" customHeight="1" x14ac:dyDescent="0.2">
      <c r="A387" s="135"/>
      <c r="B387" s="128"/>
      <c r="C387" s="128"/>
      <c r="D387" s="128"/>
      <c r="E387" s="136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</row>
    <row r="388" spans="1:27" ht="14.25" customHeight="1" x14ac:dyDescent="0.2">
      <c r="A388" s="135"/>
      <c r="B388" s="128"/>
      <c r="C388" s="128"/>
      <c r="D388" s="128"/>
      <c r="E388" s="136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</row>
    <row r="389" spans="1:27" ht="14.25" customHeight="1" x14ac:dyDescent="0.2">
      <c r="A389" s="135"/>
      <c r="B389" s="128"/>
      <c r="C389" s="128"/>
      <c r="D389" s="128"/>
      <c r="E389" s="136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</row>
    <row r="390" spans="1:27" ht="14.25" customHeight="1" x14ac:dyDescent="0.2">
      <c r="A390" s="135"/>
      <c r="B390" s="128"/>
      <c r="C390" s="128"/>
      <c r="D390" s="128"/>
      <c r="E390" s="136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</row>
    <row r="391" spans="1:27" ht="14.25" customHeight="1" x14ac:dyDescent="0.2">
      <c r="A391" s="135"/>
      <c r="B391" s="128"/>
      <c r="C391" s="128"/>
      <c r="D391" s="128"/>
      <c r="E391" s="136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</row>
    <row r="392" spans="1:27" ht="14.25" customHeight="1" x14ac:dyDescent="0.2">
      <c r="A392" s="135"/>
      <c r="B392" s="128"/>
      <c r="C392" s="128"/>
      <c r="D392" s="128"/>
      <c r="E392" s="136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</row>
    <row r="393" spans="1:27" ht="14.25" customHeight="1" x14ac:dyDescent="0.2">
      <c r="A393" s="135"/>
      <c r="B393" s="128"/>
      <c r="C393" s="128"/>
      <c r="D393" s="128"/>
      <c r="E393" s="136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</row>
    <row r="394" spans="1:27" ht="14.25" customHeight="1" x14ac:dyDescent="0.2">
      <c r="A394" s="135"/>
      <c r="B394" s="128"/>
      <c r="C394" s="128"/>
      <c r="D394" s="128"/>
      <c r="E394" s="136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</row>
    <row r="395" spans="1:27" ht="14.25" customHeight="1" x14ac:dyDescent="0.2">
      <c r="A395" s="135"/>
      <c r="B395" s="128"/>
      <c r="C395" s="128"/>
      <c r="D395" s="128"/>
      <c r="E395" s="136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</row>
    <row r="396" spans="1:27" ht="14.25" customHeight="1" x14ac:dyDescent="0.2">
      <c r="A396" s="135"/>
      <c r="B396" s="128"/>
      <c r="C396" s="128"/>
      <c r="D396" s="128"/>
      <c r="E396" s="136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</row>
    <row r="397" spans="1:27" ht="14.25" customHeight="1" x14ac:dyDescent="0.2">
      <c r="A397" s="135"/>
      <c r="B397" s="128"/>
      <c r="C397" s="128"/>
      <c r="D397" s="128"/>
      <c r="E397" s="136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</row>
    <row r="398" spans="1:27" ht="14.25" customHeight="1" x14ac:dyDescent="0.2">
      <c r="A398" s="135"/>
      <c r="B398" s="128"/>
      <c r="C398" s="128"/>
      <c r="D398" s="128"/>
      <c r="E398" s="136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</row>
    <row r="399" spans="1:27" ht="14.25" customHeight="1" x14ac:dyDescent="0.2">
      <c r="A399" s="135"/>
      <c r="B399" s="128"/>
      <c r="C399" s="128"/>
      <c r="D399" s="128"/>
      <c r="E399" s="136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</row>
    <row r="400" spans="1:27" ht="14.25" customHeight="1" x14ac:dyDescent="0.2">
      <c r="A400" s="135"/>
      <c r="B400" s="128"/>
      <c r="C400" s="128"/>
      <c r="D400" s="128"/>
      <c r="E400" s="136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</row>
    <row r="401" spans="1:27" ht="14.25" customHeight="1" x14ac:dyDescent="0.2">
      <c r="A401" s="135"/>
      <c r="B401" s="128"/>
      <c r="C401" s="128"/>
      <c r="D401" s="128"/>
      <c r="E401" s="136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</row>
    <row r="402" spans="1:27" ht="14.25" customHeight="1" x14ac:dyDescent="0.2">
      <c r="A402" s="135"/>
      <c r="B402" s="128"/>
      <c r="C402" s="128"/>
      <c r="D402" s="128"/>
      <c r="E402" s="136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</row>
    <row r="403" spans="1:27" ht="14.25" customHeight="1" x14ac:dyDescent="0.2">
      <c r="A403" s="135"/>
      <c r="B403" s="128"/>
      <c r="C403" s="128"/>
      <c r="D403" s="128"/>
      <c r="E403" s="136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</row>
    <row r="404" spans="1:27" ht="14.25" customHeight="1" x14ac:dyDescent="0.2">
      <c r="A404" s="135"/>
      <c r="B404" s="128"/>
      <c r="C404" s="128"/>
      <c r="D404" s="128"/>
      <c r="E404" s="136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</row>
    <row r="405" spans="1:27" ht="14.25" customHeight="1" x14ac:dyDescent="0.2">
      <c r="A405" s="135"/>
      <c r="B405" s="128"/>
      <c r="C405" s="128"/>
      <c r="D405" s="128"/>
      <c r="E405" s="136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</row>
    <row r="406" spans="1:27" ht="14.25" customHeight="1" x14ac:dyDescent="0.2">
      <c r="A406" s="135"/>
      <c r="B406" s="128"/>
      <c r="C406" s="128"/>
      <c r="D406" s="128"/>
      <c r="E406" s="136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</row>
    <row r="407" spans="1:27" ht="14.25" customHeight="1" x14ac:dyDescent="0.2">
      <c r="A407" s="135"/>
      <c r="B407" s="128"/>
      <c r="C407" s="128"/>
      <c r="D407" s="128"/>
      <c r="E407" s="136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</row>
    <row r="408" spans="1:27" ht="14.25" customHeight="1" x14ac:dyDescent="0.2">
      <c r="A408" s="135"/>
      <c r="B408" s="128"/>
      <c r="C408" s="128"/>
      <c r="D408" s="128"/>
      <c r="E408" s="136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</row>
    <row r="409" spans="1:27" ht="14.25" customHeight="1" x14ac:dyDescent="0.2">
      <c r="A409" s="135"/>
      <c r="B409" s="128"/>
      <c r="C409" s="128"/>
      <c r="D409" s="128"/>
      <c r="E409" s="136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</row>
    <row r="410" spans="1:27" ht="14.25" customHeight="1" x14ac:dyDescent="0.2">
      <c r="A410" s="135"/>
      <c r="B410" s="128"/>
      <c r="C410" s="128"/>
      <c r="D410" s="128"/>
      <c r="E410" s="136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</row>
    <row r="411" spans="1:27" ht="14.25" customHeight="1" x14ac:dyDescent="0.2">
      <c r="A411" s="135"/>
      <c r="B411" s="128"/>
      <c r="C411" s="128"/>
      <c r="D411" s="128"/>
      <c r="E411" s="136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</row>
    <row r="412" spans="1:27" ht="14.25" customHeight="1" x14ac:dyDescent="0.2">
      <c r="A412" s="135"/>
      <c r="B412" s="128"/>
      <c r="C412" s="128"/>
      <c r="D412" s="128"/>
      <c r="E412" s="136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</row>
    <row r="413" spans="1:27" ht="14.25" customHeight="1" x14ac:dyDescent="0.2">
      <c r="A413" s="135"/>
      <c r="B413" s="128"/>
      <c r="C413" s="128"/>
      <c r="D413" s="128"/>
      <c r="E413" s="136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</row>
    <row r="414" spans="1:27" ht="14.25" customHeight="1" x14ac:dyDescent="0.2">
      <c r="A414" s="135"/>
      <c r="B414" s="128"/>
      <c r="C414" s="128"/>
      <c r="D414" s="128"/>
      <c r="E414" s="136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</row>
    <row r="415" spans="1:27" ht="14.25" customHeight="1" x14ac:dyDescent="0.2">
      <c r="A415" s="135"/>
      <c r="B415" s="128"/>
      <c r="C415" s="128"/>
      <c r="D415" s="128"/>
      <c r="E415" s="136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</row>
    <row r="416" spans="1:27" ht="14.25" customHeight="1" x14ac:dyDescent="0.2">
      <c r="A416" s="135"/>
      <c r="B416" s="128"/>
      <c r="C416" s="128"/>
      <c r="D416" s="128"/>
      <c r="E416" s="136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</row>
    <row r="417" spans="1:27" ht="14.25" customHeight="1" x14ac:dyDescent="0.2">
      <c r="A417" s="135"/>
      <c r="B417" s="128"/>
      <c r="C417" s="128"/>
      <c r="D417" s="128"/>
      <c r="E417" s="136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</row>
    <row r="418" spans="1:27" ht="14.25" customHeight="1" x14ac:dyDescent="0.2">
      <c r="A418" s="135"/>
      <c r="B418" s="128"/>
      <c r="C418" s="128"/>
      <c r="D418" s="128"/>
      <c r="E418" s="136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</row>
    <row r="419" spans="1:27" ht="14.25" customHeight="1" x14ac:dyDescent="0.2">
      <c r="A419" s="135"/>
      <c r="B419" s="128"/>
      <c r="C419" s="128"/>
      <c r="D419" s="128"/>
      <c r="E419" s="136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</row>
    <row r="420" spans="1:27" ht="14.25" customHeight="1" x14ac:dyDescent="0.2">
      <c r="A420" s="135"/>
      <c r="B420" s="128"/>
      <c r="C420" s="128"/>
      <c r="D420" s="128"/>
      <c r="E420" s="136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</row>
    <row r="421" spans="1:27" ht="14.25" customHeight="1" x14ac:dyDescent="0.2">
      <c r="A421" s="135"/>
      <c r="B421" s="128"/>
      <c r="C421" s="128"/>
      <c r="D421" s="128"/>
      <c r="E421" s="136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</row>
    <row r="422" spans="1:27" ht="14.25" customHeight="1" x14ac:dyDescent="0.2">
      <c r="A422" s="135"/>
      <c r="B422" s="128"/>
      <c r="C422" s="128"/>
      <c r="D422" s="128"/>
      <c r="E422" s="136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</row>
    <row r="423" spans="1:27" ht="14.25" customHeight="1" x14ac:dyDescent="0.2">
      <c r="A423" s="135"/>
      <c r="B423" s="128"/>
      <c r="C423" s="128"/>
      <c r="D423" s="128"/>
      <c r="E423" s="136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</row>
    <row r="424" spans="1:27" ht="14.25" customHeight="1" x14ac:dyDescent="0.2">
      <c r="A424" s="135"/>
      <c r="B424" s="128"/>
      <c r="C424" s="128"/>
      <c r="D424" s="128"/>
      <c r="E424" s="136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</row>
    <row r="425" spans="1:27" ht="14.25" customHeight="1" x14ac:dyDescent="0.2">
      <c r="A425" s="135"/>
      <c r="B425" s="128"/>
      <c r="C425" s="128"/>
      <c r="D425" s="128"/>
      <c r="E425" s="136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</row>
    <row r="426" spans="1:27" ht="14.25" customHeight="1" x14ac:dyDescent="0.2">
      <c r="A426" s="135"/>
      <c r="B426" s="128"/>
      <c r="C426" s="128"/>
      <c r="D426" s="128"/>
      <c r="E426" s="136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</row>
    <row r="427" spans="1:27" ht="14.25" customHeight="1" x14ac:dyDescent="0.2">
      <c r="A427" s="135"/>
      <c r="B427" s="128"/>
      <c r="C427" s="128"/>
      <c r="D427" s="128"/>
      <c r="E427" s="136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</row>
    <row r="428" spans="1:27" ht="14.25" customHeight="1" x14ac:dyDescent="0.2">
      <c r="A428" s="135"/>
      <c r="B428" s="128"/>
      <c r="C428" s="128"/>
      <c r="D428" s="128"/>
      <c r="E428" s="136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</row>
    <row r="429" spans="1:27" ht="14.25" customHeight="1" x14ac:dyDescent="0.2">
      <c r="A429" s="135"/>
      <c r="B429" s="128"/>
      <c r="C429" s="128"/>
      <c r="D429" s="128"/>
      <c r="E429" s="136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</row>
    <row r="430" spans="1:27" ht="14.25" customHeight="1" x14ac:dyDescent="0.2">
      <c r="A430" s="135"/>
      <c r="B430" s="128"/>
      <c r="C430" s="128"/>
      <c r="D430" s="128"/>
      <c r="E430" s="136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</row>
    <row r="431" spans="1:27" ht="14.25" customHeight="1" x14ac:dyDescent="0.2">
      <c r="A431" s="135"/>
      <c r="B431" s="128"/>
      <c r="C431" s="128"/>
      <c r="D431" s="128"/>
      <c r="E431" s="136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</row>
    <row r="432" spans="1:27" ht="14.25" customHeight="1" x14ac:dyDescent="0.2">
      <c r="A432" s="135"/>
      <c r="B432" s="128"/>
      <c r="C432" s="128"/>
      <c r="D432" s="128"/>
      <c r="E432" s="136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</row>
    <row r="433" spans="1:27" ht="14.25" customHeight="1" x14ac:dyDescent="0.2">
      <c r="A433" s="135"/>
      <c r="B433" s="128"/>
      <c r="C433" s="128"/>
      <c r="D433" s="128"/>
      <c r="E433" s="136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</row>
    <row r="434" spans="1:27" ht="14.25" customHeight="1" x14ac:dyDescent="0.2">
      <c r="A434" s="135"/>
      <c r="B434" s="128"/>
      <c r="C434" s="128"/>
      <c r="D434" s="128"/>
      <c r="E434" s="136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</row>
    <row r="435" spans="1:27" ht="14.25" customHeight="1" x14ac:dyDescent="0.2">
      <c r="A435" s="135"/>
      <c r="B435" s="128"/>
      <c r="C435" s="128"/>
      <c r="D435" s="128"/>
      <c r="E435" s="136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</row>
    <row r="436" spans="1:27" ht="14.25" customHeight="1" x14ac:dyDescent="0.2">
      <c r="A436" s="135"/>
      <c r="B436" s="128"/>
      <c r="C436" s="128"/>
      <c r="D436" s="128"/>
      <c r="E436" s="136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</row>
    <row r="437" spans="1:27" ht="14.25" customHeight="1" x14ac:dyDescent="0.2">
      <c r="A437" s="135"/>
      <c r="B437" s="128"/>
      <c r="C437" s="128"/>
      <c r="D437" s="128"/>
      <c r="E437" s="136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</row>
    <row r="438" spans="1:27" ht="14.25" customHeight="1" x14ac:dyDescent="0.2">
      <c r="A438" s="135"/>
      <c r="B438" s="128"/>
      <c r="C438" s="128"/>
      <c r="D438" s="128"/>
      <c r="E438" s="136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</row>
    <row r="439" spans="1:27" ht="14.25" customHeight="1" x14ac:dyDescent="0.2">
      <c r="A439" s="135"/>
      <c r="B439" s="128"/>
      <c r="C439" s="128"/>
      <c r="D439" s="128"/>
      <c r="E439" s="136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</row>
    <row r="440" spans="1:27" ht="14.25" customHeight="1" x14ac:dyDescent="0.2">
      <c r="A440" s="135"/>
      <c r="B440" s="128"/>
      <c r="C440" s="128"/>
      <c r="D440" s="128"/>
      <c r="E440" s="136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</row>
    <row r="441" spans="1:27" ht="14.25" customHeight="1" x14ac:dyDescent="0.2">
      <c r="A441" s="135"/>
      <c r="B441" s="128"/>
      <c r="C441" s="128"/>
      <c r="D441" s="128"/>
      <c r="E441" s="136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</row>
    <row r="442" spans="1:27" ht="14.25" customHeight="1" x14ac:dyDescent="0.2">
      <c r="A442" s="135"/>
      <c r="B442" s="128"/>
      <c r="C442" s="128"/>
      <c r="D442" s="128"/>
      <c r="E442" s="136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</row>
    <row r="443" spans="1:27" ht="14.25" customHeight="1" x14ac:dyDescent="0.2">
      <c r="A443" s="135"/>
      <c r="B443" s="128"/>
      <c r="C443" s="128"/>
      <c r="D443" s="128"/>
      <c r="E443" s="136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</row>
    <row r="444" spans="1:27" ht="14.25" customHeight="1" x14ac:dyDescent="0.2">
      <c r="A444" s="135"/>
      <c r="B444" s="128"/>
      <c r="C444" s="128"/>
      <c r="D444" s="128"/>
      <c r="E444" s="136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</row>
    <row r="445" spans="1:27" ht="14.25" customHeight="1" x14ac:dyDescent="0.2">
      <c r="A445" s="135"/>
      <c r="B445" s="128"/>
      <c r="C445" s="128"/>
      <c r="D445" s="128"/>
      <c r="E445" s="136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</row>
    <row r="446" spans="1:27" ht="14.25" customHeight="1" x14ac:dyDescent="0.2">
      <c r="A446" s="135"/>
      <c r="B446" s="128"/>
      <c r="C446" s="128"/>
      <c r="D446" s="128"/>
      <c r="E446" s="136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</row>
    <row r="447" spans="1:27" ht="14.25" customHeight="1" x14ac:dyDescent="0.2">
      <c r="A447" s="135"/>
      <c r="B447" s="128"/>
      <c r="C447" s="128"/>
      <c r="D447" s="128"/>
      <c r="E447" s="136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</row>
    <row r="448" spans="1:27" ht="14.25" customHeight="1" x14ac:dyDescent="0.2">
      <c r="A448" s="135"/>
      <c r="B448" s="128"/>
      <c r="C448" s="128"/>
      <c r="D448" s="128"/>
      <c r="E448" s="136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</row>
    <row r="449" spans="1:27" ht="14.25" customHeight="1" x14ac:dyDescent="0.2">
      <c r="A449" s="135"/>
      <c r="B449" s="128"/>
      <c r="C449" s="128"/>
      <c r="D449" s="128"/>
      <c r="E449" s="136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</row>
    <row r="450" spans="1:27" ht="14.25" customHeight="1" x14ac:dyDescent="0.2">
      <c r="A450" s="135"/>
      <c r="B450" s="128"/>
      <c r="C450" s="128"/>
      <c r="D450" s="128"/>
      <c r="E450" s="136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</row>
    <row r="451" spans="1:27" ht="14.25" customHeight="1" x14ac:dyDescent="0.2">
      <c r="A451" s="135"/>
      <c r="B451" s="128"/>
      <c r="C451" s="128"/>
      <c r="D451" s="128"/>
      <c r="E451" s="136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</row>
    <row r="452" spans="1:27" ht="14.25" customHeight="1" x14ac:dyDescent="0.2">
      <c r="A452" s="135"/>
      <c r="B452" s="128"/>
      <c r="C452" s="128"/>
      <c r="D452" s="128"/>
      <c r="E452" s="136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</row>
    <row r="453" spans="1:27" ht="14.25" customHeight="1" x14ac:dyDescent="0.2">
      <c r="A453" s="135"/>
      <c r="B453" s="128"/>
      <c r="C453" s="128"/>
      <c r="D453" s="128"/>
      <c r="E453" s="136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</row>
    <row r="454" spans="1:27" ht="14.25" customHeight="1" x14ac:dyDescent="0.2">
      <c r="A454" s="135"/>
      <c r="B454" s="128"/>
      <c r="C454" s="128"/>
      <c r="D454" s="128"/>
      <c r="E454" s="136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</row>
    <row r="455" spans="1:27" ht="14.25" customHeight="1" x14ac:dyDescent="0.2">
      <c r="A455" s="135"/>
      <c r="B455" s="128"/>
      <c r="C455" s="128"/>
      <c r="D455" s="128"/>
      <c r="E455" s="136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</row>
    <row r="456" spans="1:27" ht="14.25" customHeight="1" x14ac:dyDescent="0.2">
      <c r="A456" s="135"/>
      <c r="B456" s="128"/>
      <c r="C456" s="128"/>
      <c r="D456" s="128"/>
      <c r="E456" s="136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</row>
    <row r="457" spans="1:27" ht="14.25" customHeight="1" x14ac:dyDescent="0.2">
      <c r="A457" s="135"/>
      <c r="B457" s="128"/>
      <c r="C457" s="128"/>
      <c r="D457" s="128"/>
      <c r="E457" s="136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</row>
    <row r="458" spans="1:27" ht="14.25" customHeight="1" x14ac:dyDescent="0.2">
      <c r="A458" s="135"/>
      <c r="B458" s="128"/>
      <c r="C458" s="128"/>
      <c r="D458" s="128"/>
      <c r="E458" s="136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</row>
    <row r="459" spans="1:27" ht="14.25" customHeight="1" x14ac:dyDescent="0.2">
      <c r="A459" s="135"/>
      <c r="B459" s="128"/>
      <c r="C459" s="128"/>
      <c r="D459" s="128"/>
      <c r="E459" s="136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</row>
    <row r="460" spans="1:27" ht="14.25" customHeight="1" x14ac:dyDescent="0.2">
      <c r="A460" s="135"/>
      <c r="B460" s="128"/>
      <c r="C460" s="128"/>
      <c r="D460" s="128"/>
      <c r="E460" s="136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</row>
    <row r="461" spans="1:27" ht="14.25" customHeight="1" x14ac:dyDescent="0.2">
      <c r="A461" s="135"/>
      <c r="B461" s="128"/>
      <c r="C461" s="128"/>
      <c r="D461" s="128"/>
      <c r="E461" s="136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</row>
    <row r="462" spans="1:27" ht="14.25" customHeight="1" x14ac:dyDescent="0.2">
      <c r="A462" s="135"/>
      <c r="B462" s="128"/>
      <c r="C462" s="128"/>
      <c r="D462" s="128"/>
      <c r="E462" s="136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</row>
    <row r="463" spans="1:27" ht="14.25" customHeight="1" x14ac:dyDescent="0.2">
      <c r="A463" s="135"/>
      <c r="B463" s="128"/>
      <c r="C463" s="128"/>
      <c r="D463" s="128"/>
      <c r="E463" s="136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</row>
    <row r="464" spans="1:27" ht="14.25" customHeight="1" x14ac:dyDescent="0.2">
      <c r="A464" s="135"/>
      <c r="B464" s="128"/>
      <c r="C464" s="128"/>
      <c r="D464" s="128"/>
      <c r="E464" s="136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</row>
    <row r="465" spans="1:27" ht="14.25" customHeight="1" x14ac:dyDescent="0.2">
      <c r="A465" s="135"/>
      <c r="B465" s="128"/>
      <c r="C465" s="128"/>
      <c r="D465" s="128"/>
      <c r="E465" s="136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</row>
    <row r="466" spans="1:27" ht="14.25" customHeight="1" x14ac:dyDescent="0.2">
      <c r="A466" s="135"/>
      <c r="B466" s="128"/>
      <c r="C466" s="128"/>
      <c r="D466" s="128"/>
      <c r="E466" s="136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</row>
    <row r="467" spans="1:27" ht="14.25" customHeight="1" x14ac:dyDescent="0.2">
      <c r="A467" s="135"/>
      <c r="B467" s="128"/>
      <c r="C467" s="128"/>
      <c r="D467" s="128"/>
      <c r="E467" s="136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</row>
    <row r="468" spans="1:27" ht="14.25" customHeight="1" x14ac:dyDescent="0.2">
      <c r="A468" s="135"/>
      <c r="B468" s="128"/>
      <c r="C468" s="128"/>
      <c r="D468" s="128"/>
      <c r="E468" s="136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</row>
    <row r="469" spans="1:27" ht="14.25" customHeight="1" x14ac:dyDescent="0.2">
      <c r="A469" s="135"/>
      <c r="B469" s="128"/>
      <c r="C469" s="128"/>
      <c r="D469" s="128"/>
      <c r="E469" s="136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</row>
    <row r="470" spans="1:27" ht="14.25" customHeight="1" x14ac:dyDescent="0.2">
      <c r="A470" s="135"/>
      <c r="B470" s="128"/>
      <c r="C470" s="128"/>
      <c r="D470" s="128"/>
      <c r="E470" s="136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</row>
    <row r="471" spans="1:27" ht="14.25" customHeight="1" x14ac:dyDescent="0.2">
      <c r="A471" s="135"/>
      <c r="B471" s="128"/>
      <c r="C471" s="128"/>
      <c r="D471" s="128"/>
      <c r="E471" s="136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</row>
    <row r="472" spans="1:27" ht="14.25" customHeight="1" x14ac:dyDescent="0.2">
      <c r="A472" s="135"/>
      <c r="B472" s="128"/>
      <c r="C472" s="128"/>
      <c r="D472" s="128"/>
      <c r="E472" s="136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</row>
    <row r="473" spans="1:27" ht="14.25" customHeight="1" x14ac:dyDescent="0.2">
      <c r="A473" s="135"/>
      <c r="B473" s="128"/>
      <c r="C473" s="128"/>
      <c r="D473" s="128"/>
      <c r="E473" s="136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</row>
    <row r="474" spans="1:27" ht="14.25" customHeight="1" x14ac:dyDescent="0.2">
      <c r="A474" s="135"/>
      <c r="B474" s="128"/>
      <c r="C474" s="128"/>
      <c r="D474" s="128"/>
      <c r="E474" s="136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</row>
    <row r="475" spans="1:27" ht="14.25" customHeight="1" x14ac:dyDescent="0.2">
      <c r="A475" s="135"/>
      <c r="B475" s="128"/>
      <c r="C475" s="128"/>
      <c r="D475" s="128"/>
      <c r="E475" s="136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</row>
    <row r="476" spans="1:27" ht="14.25" customHeight="1" x14ac:dyDescent="0.2">
      <c r="A476" s="135"/>
      <c r="B476" s="128"/>
      <c r="C476" s="128"/>
      <c r="D476" s="128"/>
      <c r="E476" s="136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</row>
    <row r="477" spans="1:27" ht="14.25" customHeight="1" x14ac:dyDescent="0.2">
      <c r="A477" s="135"/>
      <c r="B477" s="128"/>
      <c r="C477" s="128"/>
      <c r="D477" s="128"/>
      <c r="E477" s="136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</row>
    <row r="478" spans="1:27" ht="14.25" customHeight="1" x14ac:dyDescent="0.2">
      <c r="A478" s="135"/>
      <c r="B478" s="128"/>
      <c r="C478" s="128"/>
      <c r="D478" s="128"/>
      <c r="E478" s="136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</row>
    <row r="479" spans="1:27" ht="14.25" customHeight="1" x14ac:dyDescent="0.2">
      <c r="A479" s="135"/>
      <c r="B479" s="128"/>
      <c r="C479" s="128"/>
      <c r="D479" s="128"/>
      <c r="E479" s="136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</row>
    <row r="480" spans="1:27" ht="14.25" customHeight="1" x14ac:dyDescent="0.2">
      <c r="A480" s="135"/>
      <c r="B480" s="128"/>
      <c r="C480" s="128"/>
      <c r="D480" s="128"/>
      <c r="E480" s="136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</row>
    <row r="481" spans="1:27" ht="14.25" customHeight="1" x14ac:dyDescent="0.2">
      <c r="A481" s="135"/>
      <c r="B481" s="128"/>
      <c r="C481" s="128"/>
      <c r="D481" s="128"/>
      <c r="E481" s="136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</row>
    <row r="482" spans="1:27" ht="14.25" customHeight="1" x14ac:dyDescent="0.2">
      <c r="A482" s="135"/>
      <c r="B482" s="128"/>
      <c r="C482" s="128"/>
      <c r="D482" s="128"/>
      <c r="E482" s="136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</row>
    <row r="483" spans="1:27" ht="14.25" customHeight="1" x14ac:dyDescent="0.2">
      <c r="A483" s="135"/>
      <c r="B483" s="128"/>
      <c r="C483" s="128"/>
      <c r="D483" s="128"/>
      <c r="E483" s="136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</row>
    <row r="484" spans="1:27" ht="14.25" customHeight="1" x14ac:dyDescent="0.2">
      <c r="A484" s="135"/>
      <c r="B484" s="128"/>
      <c r="C484" s="128"/>
      <c r="D484" s="128"/>
      <c r="E484" s="136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</row>
    <row r="485" spans="1:27" ht="14.25" customHeight="1" x14ac:dyDescent="0.2">
      <c r="A485" s="135"/>
      <c r="B485" s="128"/>
      <c r="C485" s="128"/>
      <c r="D485" s="128"/>
      <c r="E485" s="136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</row>
    <row r="486" spans="1:27" ht="14.25" customHeight="1" x14ac:dyDescent="0.2">
      <c r="A486" s="135"/>
      <c r="B486" s="128"/>
      <c r="C486" s="128"/>
      <c r="D486" s="128"/>
      <c r="E486" s="136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</row>
    <row r="487" spans="1:27" ht="14.25" customHeight="1" x14ac:dyDescent="0.2">
      <c r="A487" s="135"/>
      <c r="B487" s="128"/>
      <c r="C487" s="128"/>
      <c r="D487" s="128"/>
      <c r="E487" s="136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</row>
    <row r="488" spans="1:27" ht="14.25" customHeight="1" x14ac:dyDescent="0.2">
      <c r="A488" s="135"/>
      <c r="B488" s="128"/>
      <c r="C488" s="128"/>
      <c r="D488" s="128"/>
      <c r="E488" s="136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</row>
    <row r="489" spans="1:27" ht="14.25" customHeight="1" x14ac:dyDescent="0.2">
      <c r="A489" s="135"/>
      <c r="B489" s="128"/>
      <c r="C489" s="128"/>
      <c r="D489" s="128"/>
      <c r="E489" s="136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</row>
    <row r="490" spans="1:27" ht="14.25" customHeight="1" x14ac:dyDescent="0.2">
      <c r="A490" s="135"/>
      <c r="B490" s="128"/>
      <c r="C490" s="128"/>
      <c r="D490" s="128"/>
      <c r="E490" s="136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</row>
    <row r="491" spans="1:27" ht="14.25" customHeight="1" x14ac:dyDescent="0.2">
      <c r="A491" s="135"/>
      <c r="B491" s="128"/>
      <c r="C491" s="128"/>
      <c r="D491" s="128"/>
      <c r="E491" s="136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</row>
    <row r="492" spans="1:27" ht="14.25" customHeight="1" x14ac:dyDescent="0.2">
      <c r="A492" s="135"/>
      <c r="B492" s="128"/>
      <c r="C492" s="128"/>
      <c r="D492" s="128"/>
      <c r="E492" s="136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</row>
    <row r="493" spans="1:27" ht="14.25" customHeight="1" x14ac:dyDescent="0.2">
      <c r="A493" s="135"/>
      <c r="B493" s="128"/>
      <c r="C493" s="128"/>
      <c r="D493" s="128"/>
      <c r="E493" s="136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</row>
    <row r="494" spans="1:27" ht="14.25" customHeight="1" x14ac:dyDescent="0.2">
      <c r="A494" s="135"/>
      <c r="B494" s="128"/>
      <c r="C494" s="128"/>
      <c r="D494" s="128"/>
      <c r="E494" s="136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</row>
    <row r="495" spans="1:27" ht="14.25" customHeight="1" x14ac:dyDescent="0.2">
      <c r="A495" s="135"/>
      <c r="B495" s="128"/>
      <c r="C495" s="128"/>
      <c r="D495" s="128"/>
      <c r="E495" s="136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</row>
    <row r="496" spans="1:27" ht="14.25" customHeight="1" x14ac:dyDescent="0.2">
      <c r="A496" s="135"/>
      <c r="B496" s="128"/>
      <c r="C496" s="128"/>
      <c r="D496" s="128"/>
      <c r="E496" s="136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</row>
    <row r="497" spans="1:27" ht="14.25" customHeight="1" x14ac:dyDescent="0.2">
      <c r="A497" s="135"/>
      <c r="B497" s="128"/>
      <c r="C497" s="128"/>
      <c r="D497" s="128"/>
      <c r="E497" s="136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</row>
    <row r="498" spans="1:27" ht="14.25" customHeight="1" x14ac:dyDescent="0.2">
      <c r="A498" s="135"/>
      <c r="B498" s="128"/>
      <c r="C498" s="128"/>
      <c r="D498" s="128"/>
      <c r="E498" s="136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</row>
    <row r="499" spans="1:27" ht="14.25" customHeight="1" x14ac:dyDescent="0.2">
      <c r="A499" s="135"/>
      <c r="B499" s="128"/>
      <c r="C499" s="128"/>
      <c r="D499" s="128"/>
      <c r="E499" s="136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</row>
    <row r="500" spans="1:27" ht="14.25" customHeight="1" x14ac:dyDescent="0.2">
      <c r="A500" s="135"/>
      <c r="B500" s="128"/>
      <c r="C500" s="128"/>
      <c r="D500" s="128"/>
      <c r="E500" s="136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</row>
    <row r="501" spans="1:27" ht="14.25" customHeight="1" x14ac:dyDescent="0.2">
      <c r="A501" s="135"/>
      <c r="B501" s="128"/>
      <c r="C501" s="128"/>
      <c r="D501" s="128"/>
      <c r="E501" s="136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</row>
    <row r="502" spans="1:27" ht="14.25" customHeight="1" x14ac:dyDescent="0.2">
      <c r="A502" s="135"/>
      <c r="B502" s="128"/>
      <c r="C502" s="128"/>
      <c r="D502" s="128"/>
      <c r="E502" s="136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</row>
    <row r="503" spans="1:27" ht="14.25" customHeight="1" x14ac:dyDescent="0.2">
      <c r="A503" s="135"/>
      <c r="B503" s="128"/>
      <c r="C503" s="128"/>
      <c r="D503" s="128"/>
      <c r="E503" s="136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</row>
    <row r="504" spans="1:27" ht="14.25" customHeight="1" x14ac:dyDescent="0.2">
      <c r="A504" s="135"/>
      <c r="B504" s="128"/>
      <c r="C504" s="128"/>
      <c r="D504" s="128"/>
      <c r="E504" s="136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</row>
    <row r="505" spans="1:27" ht="14.25" customHeight="1" x14ac:dyDescent="0.2">
      <c r="A505" s="135"/>
      <c r="B505" s="128"/>
      <c r="C505" s="128"/>
      <c r="D505" s="128"/>
      <c r="E505" s="136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</row>
    <row r="506" spans="1:27" ht="14.25" customHeight="1" x14ac:dyDescent="0.2">
      <c r="A506" s="135"/>
      <c r="B506" s="128"/>
      <c r="C506" s="128"/>
      <c r="D506" s="128"/>
      <c r="E506" s="136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</row>
    <row r="507" spans="1:27" ht="14.25" customHeight="1" x14ac:dyDescent="0.2">
      <c r="A507" s="135"/>
      <c r="B507" s="128"/>
      <c r="C507" s="128"/>
      <c r="D507" s="128"/>
      <c r="E507" s="136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</row>
    <row r="508" spans="1:27" ht="14.25" customHeight="1" x14ac:dyDescent="0.2">
      <c r="A508" s="135"/>
      <c r="B508" s="128"/>
      <c r="C508" s="128"/>
      <c r="D508" s="128"/>
      <c r="E508" s="136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</row>
    <row r="509" spans="1:27" ht="14.25" customHeight="1" x14ac:dyDescent="0.2">
      <c r="A509" s="135"/>
      <c r="B509" s="128"/>
      <c r="C509" s="128"/>
      <c r="D509" s="128"/>
      <c r="E509" s="136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</row>
    <row r="510" spans="1:27" ht="14.25" customHeight="1" x14ac:dyDescent="0.2">
      <c r="A510" s="135"/>
      <c r="B510" s="128"/>
      <c r="C510" s="128"/>
      <c r="D510" s="128"/>
      <c r="E510" s="136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</row>
    <row r="511" spans="1:27" ht="14.25" customHeight="1" x14ac:dyDescent="0.2">
      <c r="A511" s="135"/>
      <c r="B511" s="128"/>
      <c r="C511" s="128"/>
      <c r="D511" s="128"/>
      <c r="E511" s="136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</row>
    <row r="512" spans="1:27" ht="14.25" customHeight="1" x14ac:dyDescent="0.2">
      <c r="A512" s="135"/>
      <c r="B512" s="128"/>
      <c r="C512" s="128"/>
      <c r="D512" s="128"/>
      <c r="E512" s="136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</row>
    <row r="513" spans="1:27" ht="14.25" customHeight="1" x14ac:dyDescent="0.2">
      <c r="A513" s="135"/>
      <c r="B513" s="128"/>
      <c r="C513" s="128"/>
      <c r="D513" s="128"/>
      <c r="E513" s="136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</row>
    <row r="514" spans="1:27" ht="14.25" customHeight="1" x14ac:dyDescent="0.2">
      <c r="A514" s="135"/>
      <c r="B514" s="128"/>
      <c r="C514" s="128"/>
      <c r="D514" s="128"/>
      <c r="E514" s="136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</row>
    <row r="515" spans="1:27" ht="14.25" customHeight="1" x14ac:dyDescent="0.2">
      <c r="A515" s="135"/>
      <c r="B515" s="128"/>
      <c r="C515" s="128"/>
      <c r="D515" s="128"/>
      <c r="E515" s="136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</row>
    <row r="516" spans="1:27" ht="14.25" customHeight="1" x14ac:dyDescent="0.2">
      <c r="A516" s="135"/>
      <c r="B516" s="128"/>
      <c r="C516" s="128"/>
      <c r="D516" s="128"/>
      <c r="E516" s="136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</row>
    <row r="517" spans="1:27" ht="14.25" customHeight="1" x14ac:dyDescent="0.2">
      <c r="A517" s="135"/>
      <c r="B517" s="128"/>
      <c r="C517" s="128"/>
      <c r="D517" s="128"/>
      <c r="E517" s="136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</row>
    <row r="518" spans="1:27" ht="14.25" customHeight="1" x14ac:dyDescent="0.2">
      <c r="A518" s="135"/>
      <c r="B518" s="128"/>
      <c r="C518" s="128"/>
      <c r="D518" s="128"/>
      <c r="E518" s="136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</row>
    <row r="519" spans="1:27" ht="14.25" customHeight="1" x14ac:dyDescent="0.2">
      <c r="A519" s="135"/>
      <c r="B519" s="128"/>
      <c r="C519" s="128"/>
      <c r="D519" s="128"/>
      <c r="E519" s="136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</row>
    <row r="520" spans="1:27" ht="14.25" customHeight="1" x14ac:dyDescent="0.2">
      <c r="A520" s="135"/>
      <c r="B520" s="128"/>
      <c r="C520" s="128"/>
      <c r="D520" s="128"/>
      <c r="E520" s="136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</row>
    <row r="521" spans="1:27" ht="14.25" customHeight="1" x14ac:dyDescent="0.2">
      <c r="A521" s="135"/>
      <c r="B521" s="128"/>
      <c r="C521" s="128"/>
      <c r="D521" s="128"/>
      <c r="E521" s="136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</row>
    <row r="522" spans="1:27" ht="14.25" customHeight="1" x14ac:dyDescent="0.2">
      <c r="A522" s="135"/>
      <c r="B522" s="128"/>
      <c r="C522" s="128"/>
      <c r="D522" s="128"/>
      <c r="E522" s="136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</row>
    <row r="523" spans="1:27" ht="14.25" customHeight="1" x14ac:dyDescent="0.2">
      <c r="A523" s="135"/>
      <c r="B523" s="128"/>
      <c r="C523" s="128"/>
      <c r="D523" s="128"/>
      <c r="E523" s="136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</row>
    <row r="524" spans="1:27" ht="14.25" customHeight="1" x14ac:dyDescent="0.2">
      <c r="A524" s="135"/>
      <c r="B524" s="128"/>
      <c r="C524" s="128"/>
      <c r="D524" s="128"/>
      <c r="E524" s="136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</row>
    <row r="525" spans="1:27" ht="14.25" customHeight="1" x14ac:dyDescent="0.2">
      <c r="A525" s="135"/>
      <c r="B525" s="128"/>
      <c r="C525" s="128"/>
      <c r="D525" s="128"/>
      <c r="E525" s="136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</row>
    <row r="526" spans="1:27" ht="14.25" customHeight="1" x14ac:dyDescent="0.2">
      <c r="A526" s="135"/>
      <c r="B526" s="128"/>
      <c r="C526" s="128"/>
      <c r="D526" s="128"/>
      <c r="E526" s="136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</row>
    <row r="527" spans="1:27" ht="14.25" customHeight="1" x14ac:dyDescent="0.2">
      <c r="A527" s="135"/>
      <c r="B527" s="128"/>
      <c r="C527" s="128"/>
      <c r="D527" s="128"/>
      <c r="E527" s="136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</row>
    <row r="528" spans="1:27" ht="14.25" customHeight="1" x14ac:dyDescent="0.2">
      <c r="A528" s="135"/>
      <c r="B528" s="128"/>
      <c r="C528" s="128"/>
      <c r="D528" s="128"/>
      <c r="E528" s="136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</row>
    <row r="529" spans="1:27" ht="14.25" customHeight="1" x14ac:dyDescent="0.2">
      <c r="A529" s="135"/>
      <c r="B529" s="128"/>
      <c r="C529" s="128"/>
      <c r="D529" s="128"/>
      <c r="E529" s="136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</row>
    <row r="530" spans="1:27" ht="14.25" customHeight="1" x14ac:dyDescent="0.2">
      <c r="A530" s="135"/>
      <c r="B530" s="128"/>
      <c r="C530" s="128"/>
      <c r="D530" s="128"/>
      <c r="E530" s="136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8"/>
    </row>
    <row r="531" spans="1:27" ht="14.25" customHeight="1" x14ac:dyDescent="0.2">
      <c r="A531" s="135"/>
      <c r="B531" s="128"/>
      <c r="C531" s="128"/>
      <c r="D531" s="128"/>
      <c r="E531" s="136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</row>
    <row r="532" spans="1:27" ht="14.25" customHeight="1" x14ac:dyDescent="0.2">
      <c r="A532" s="135"/>
      <c r="B532" s="128"/>
      <c r="C532" s="128"/>
      <c r="D532" s="128"/>
      <c r="E532" s="136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</row>
    <row r="533" spans="1:27" ht="14.25" customHeight="1" x14ac:dyDescent="0.2">
      <c r="A533" s="135"/>
      <c r="B533" s="128"/>
      <c r="C533" s="128"/>
      <c r="D533" s="128"/>
      <c r="E533" s="136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</row>
    <row r="534" spans="1:27" ht="14.25" customHeight="1" x14ac:dyDescent="0.2">
      <c r="A534" s="135"/>
      <c r="B534" s="128"/>
      <c r="C534" s="128"/>
      <c r="D534" s="128"/>
      <c r="E534" s="136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</row>
    <row r="535" spans="1:27" ht="14.25" customHeight="1" x14ac:dyDescent="0.2">
      <c r="A535" s="135"/>
      <c r="B535" s="128"/>
      <c r="C535" s="128"/>
      <c r="D535" s="128"/>
      <c r="E535" s="136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</row>
    <row r="536" spans="1:27" ht="14.25" customHeight="1" x14ac:dyDescent="0.2">
      <c r="A536" s="135"/>
      <c r="B536" s="128"/>
      <c r="C536" s="128"/>
      <c r="D536" s="128"/>
      <c r="E536" s="136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</row>
    <row r="537" spans="1:27" ht="14.25" customHeight="1" x14ac:dyDescent="0.2">
      <c r="A537" s="135"/>
      <c r="B537" s="128"/>
      <c r="C537" s="128"/>
      <c r="D537" s="128"/>
      <c r="E537" s="136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</row>
    <row r="538" spans="1:27" ht="14.25" customHeight="1" x14ac:dyDescent="0.2">
      <c r="A538" s="135"/>
      <c r="B538" s="128"/>
      <c r="C538" s="128"/>
      <c r="D538" s="128"/>
      <c r="E538" s="136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</row>
    <row r="539" spans="1:27" ht="14.25" customHeight="1" x14ac:dyDescent="0.2">
      <c r="A539" s="135"/>
      <c r="B539" s="128"/>
      <c r="C539" s="128"/>
      <c r="D539" s="128"/>
      <c r="E539" s="136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</row>
    <row r="540" spans="1:27" ht="14.25" customHeight="1" x14ac:dyDescent="0.2">
      <c r="A540" s="135"/>
      <c r="B540" s="128"/>
      <c r="C540" s="128"/>
      <c r="D540" s="128"/>
      <c r="E540" s="136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</row>
    <row r="541" spans="1:27" ht="14.25" customHeight="1" x14ac:dyDescent="0.2">
      <c r="A541" s="135"/>
      <c r="B541" s="128"/>
      <c r="C541" s="128"/>
      <c r="D541" s="128"/>
      <c r="E541" s="136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</row>
    <row r="542" spans="1:27" ht="14.25" customHeight="1" x14ac:dyDescent="0.2">
      <c r="A542" s="135"/>
      <c r="B542" s="128"/>
      <c r="C542" s="128"/>
      <c r="D542" s="128"/>
      <c r="E542" s="136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</row>
    <row r="543" spans="1:27" ht="14.25" customHeight="1" x14ac:dyDescent="0.2">
      <c r="A543" s="135"/>
      <c r="B543" s="128"/>
      <c r="C543" s="128"/>
      <c r="D543" s="128"/>
      <c r="E543" s="136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</row>
    <row r="544" spans="1:27" ht="14.25" customHeight="1" x14ac:dyDescent="0.2">
      <c r="A544" s="135"/>
      <c r="B544" s="128"/>
      <c r="C544" s="128"/>
      <c r="D544" s="128"/>
      <c r="E544" s="136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</row>
    <row r="545" spans="1:27" ht="14.25" customHeight="1" x14ac:dyDescent="0.2">
      <c r="A545" s="135"/>
      <c r="B545" s="128"/>
      <c r="C545" s="128"/>
      <c r="D545" s="128"/>
      <c r="E545" s="136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</row>
    <row r="546" spans="1:27" ht="14.25" customHeight="1" x14ac:dyDescent="0.2">
      <c r="A546" s="135"/>
      <c r="B546" s="128"/>
      <c r="C546" s="128"/>
      <c r="D546" s="128"/>
      <c r="E546" s="136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</row>
    <row r="547" spans="1:27" ht="14.25" customHeight="1" x14ac:dyDescent="0.2">
      <c r="A547" s="135"/>
      <c r="B547" s="128"/>
      <c r="C547" s="128"/>
      <c r="D547" s="128"/>
      <c r="E547" s="136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</row>
    <row r="548" spans="1:27" ht="14.25" customHeight="1" x14ac:dyDescent="0.2">
      <c r="A548" s="135"/>
      <c r="B548" s="128"/>
      <c r="C548" s="128"/>
      <c r="D548" s="128"/>
      <c r="E548" s="136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</row>
    <row r="549" spans="1:27" ht="14.25" customHeight="1" x14ac:dyDescent="0.2">
      <c r="A549" s="135"/>
      <c r="B549" s="128"/>
      <c r="C549" s="128"/>
      <c r="D549" s="128"/>
      <c r="E549" s="136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</row>
    <row r="550" spans="1:27" ht="14.25" customHeight="1" x14ac:dyDescent="0.2">
      <c r="A550" s="135"/>
      <c r="B550" s="128"/>
      <c r="C550" s="128"/>
      <c r="D550" s="128"/>
      <c r="E550" s="136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</row>
    <row r="551" spans="1:27" ht="14.25" customHeight="1" x14ac:dyDescent="0.2">
      <c r="A551" s="135"/>
      <c r="B551" s="128"/>
      <c r="C551" s="128"/>
      <c r="D551" s="128"/>
      <c r="E551" s="136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</row>
    <row r="552" spans="1:27" ht="14.25" customHeight="1" x14ac:dyDescent="0.2">
      <c r="A552" s="135"/>
      <c r="B552" s="128"/>
      <c r="C552" s="128"/>
      <c r="D552" s="128"/>
      <c r="E552" s="136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</row>
    <row r="553" spans="1:27" ht="14.25" customHeight="1" x14ac:dyDescent="0.2">
      <c r="A553" s="135"/>
      <c r="B553" s="128"/>
      <c r="C553" s="128"/>
      <c r="D553" s="128"/>
      <c r="E553" s="136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</row>
    <row r="554" spans="1:27" ht="14.25" customHeight="1" x14ac:dyDescent="0.2">
      <c r="A554" s="135"/>
      <c r="B554" s="128"/>
      <c r="C554" s="128"/>
      <c r="D554" s="128"/>
      <c r="E554" s="136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</row>
    <row r="555" spans="1:27" ht="14.25" customHeight="1" x14ac:dyDescent="0.2">
      <c r="A555" s="135"/>
      <c r="B555" s="128"/>
      <c r="C555" s="128"/>
      <c r="D555" s="128"/>
      <c r="E555" s="136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</row>
    <row r="556" spans="1:27" ht="14.25" customHeight="1" x14ac:dyDescent="0.2">
      <c r="A556" s="135"/>
      <c r="B556" s="128"/>
      <c r="C556" s="128"/>
      <c r="D556" s="128"/>
      <c r="E556" s="136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</row>
    <row r="557" spans="1:27" ht="14.25" customHeight="1" x14ac:dyDescent="0.2">
      <c r="A557" s="135"/>
      <c r="B557" s="128"/>
      <c r="C557" s="128"/>
      <c r="D557" s="128"/>
      <c r="E557" s="136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</row>
    <row r="558" spans="1:27" ht="14.25" customHeight="1" x14ac:dyDescent="0.2">
      <c r="A558" s="135"/>
      <c r="B558" s="128"/>
      <c r="C558" s="128"/>
      <c r="D558" s="128"/>
      <c r="E558" s="136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</row>
    <row r="559" spans="1:27" ht="14.25" customHeight="1" x14ac:dyDescent="0.2">
      <c r="A559" s="135"/>
      <c r="B559" s="128"/>
      <c r="C559" s="128"/>
      <c r="D559" s="128"/>
      <c r="E559" s="136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</row>
    <row r="560" spans="1:27" ht="14.25" customHeight="1" x14ac:dyDescent="0.2">
      <c r="A560" s="135"/>
      <c r="B560" s="128"/>
      <c r="C560" s="128"/>
      <c r="D560" s="128"/>
      <c r="E560" s="136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8"/>
    </row>
    <row r="561" spans="1:27" ht="14.25" customHeight="1" x14ac:dyDescent="0.2">
      <c r="A561" s="135"/>
      <c r="B561" s="128"/>
      <c r="C561" s="128"/>
      <c r="D561" s="128"/>
      <c r="E561" s="136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8"/>
    </row>
    <row r="562" spans="1:27" ht="14.25" customHeight="1" x14ac:dyDescent="0.2">
      <c r="A562" s="135"/>
      <c r="B562" s="128"/>
      <c r="C562" s="128"/>
      <c r="D562" s="128"/>
      <c r="E562" s="136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  <c r="AA562" s="128"/>
    </row>
    <row r="563" spans="1:27" ht="14.25" customHeight="1" x14ac:dyDescent="0.2">
      <c r="A563" s="135"/>
      <c r="B563" s="128"/>
      <c r="C563" s="128"/>
      <c r="D563" s="128"/>
      <c r="E563" s="136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</row>
    <row r="564" spans="1:27" ht="14.25" customHeight="1" x14ac:dyDescent="0.2">
      <c r="A564" s="135"/>
      <c r="B564" s="128"/>
      <c r="C564" s="128"/>
      <c r="D564" s="128"/>
      <c r="E564" s="136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  <c r="AA564" s="128"/>
    </row>
    <row r="565" spans="1:27" ht="14.25" customHeight="1" x14ac:dyDescent="0.2">
      <c r="A565" s="135"/>
      <c r="B565" s="128"/>
      <c r="C565" s="128"/>
      <c r="D565" s="128"/>
      <c r="E565" s="136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</row>
    <row r="566" spans="1:27" ht="14.25" customHeight="1" x14ac:dyDescent="0.2">
      <c r="A566" s="135"/>
      <c r="B566" s="128"/>
      <c r="C566" s="128"/>
      <c r="D566" s="128"/>
      <c r="E566" s="136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8"/>
    </row>
    <row r="567" spans="1:27" ht="14.25" customHeight="1" x14ac:dyDescent="0.2">
      <c r="A567" s="135"/>
      <c r="B567" s="128"/>
      <c r="C567" s="128"/>
      <c r="D567" s="128"/>
      <c r="E567" s="136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</row>
    <row r="568" spans="1:27" ht="14.25" customHeight="1" x14ac:dyDescent="0.2">
      <c r="A568" s="135"/>
      <c r="B568" s="128"/>
      <c r="C568" s="128"/>
      <c r="D568" s="128"/>
      <c r="E568" s="136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</row>
    <row r="569" spans="1:27" ht="14.25" customHeight="1" x14ac:dyDescent="0.2">
      <c r="A569" s="135"/>
      <c r="B569" s="128"/>
      <c r="C569" s="128"/>
      <c r="D569" s="128"/>
      <c r="E569" s="136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</row>
    <row r="570" spans="1:27" ht="14.25" customHeight="1" x14ac:dyDescent="0.2">
      <c r="A570" s="135"/>
      <c r="B570" s="128"/>
      <c r="C570" s="128"/>
      <c r="D570" s="128"/>
      <c r="E570" s="136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</row>
    <row r="571" spans="1:27" ht="14.25" customHeight="1" x14ac:dyDescent="0.2">
      <c r="A571" s="135"/>
      <c r="B571" s="128"/>
      <c r="C571" s="128"/>
      <c r="D571" s="128"/>
      <c r="E571" s="136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</row>
    <row r="572" spans="1:27" ht="14.25" customHeight="1" x14ac:dyDescent="0.2">
      <c r="A572" s="135"/>
      <c r="B572" s="128"/>
      <c r="C572" s="128"/>
      <c r="D572" s="128"/>
      <c r="E572" s="136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</row>
    <row r="573" spans="1:27" ht="14.25" customHeight="1" x14ac:dyDescent="0.2">
      <c r="A573" s="135"/>
      <c r="B573" s="128"/>
      <c r="C573" s="128"/>
      <c r="D573" s="128"/>
      <c r="E573" s="136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</row>
    <row r="574" spans="1:27" ht="14.25" customHeight="1" x14ac:dyDescent="0.2">
      <c r="A574" s="135"/>
      <c r="B574" s="128"/>
      <c r="C574" s="128"/>
      <c r="D574" s="128"/>
      <c r="E574" s="136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</row>
    <row r="575" spans="1:27" ht="14.25" customHeight="1" x14ac:dyDescent="0.2">
      <c r="A575" s="135"/>
      <c r="B575" s="128"/>
      <c r="C575" s="128"/>
      <c r="D575" s="128"/>
      <c r="E575" s="136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</row>
    <row r="576" spans="1:27" ht="14.25" customHeight="1" x14ac:dyDescent="0.2">
      <c r="A576" s="135"/>
      <c r="B576" s="128"/>
      <c r="C576" s="128"/>
      <c r="D576" s="128"/>
      <c r="E576" s="136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</row>
    <row r="577" spans="1:27" ht="14.25" customHeight="1" x14ac:dyDescent="0.2">
      <c r="A577" s="135"/>
      <c r="B577" s="128"/>
      <c r="C577" s="128"/>
      <c r="D577" s="128"/>
      <c r="E577" s="136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</row>
    <row r="578" spans="1:27" ht="14.25" customHeight="1" x14ac:dyDescent="0.2">
      <c r="A578" s="135"/>
      <c r="B578" s="128"/>
      <c r="C578" s="128"/>
      <c r="D578" s="128"/>
      <c r="E578" s="136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</row>
    <row r="579" spans="1:27" ht="14.25" customHeight="1" x14ac:dyDescent="0.2">
      <c r="A579" s="135"/>
      <c r="B579" s="128"/>
      <c r="C579" s="128"/>
      <c r="D579" s="128"/>
      <c r="E579" s="136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</row>
    <row r="580" spans="1:27" ht="14.25" customHeight="1" x14ac:dyDescent="0.2">
      <c r="A580" s="135"/>
      <c r="B580" s="128"/>
      <c r="C580" s="128"/>
      <c r="D580" s="128"/>
      <c r="E580" s="136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8"/>
    </row>
    <row r="581" spans="1:27" ht="14.25" customHeight="1" x14ac:dyDescent="0.2">
      <c r="A581" s="135"/>
      <c r="B581" s="128"/>
      <c r="C581" s="128"/>
      <c r="D581" s="128"/>
      <c r="E581" s="136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8"/>
    </row>
    <row r="582" spans="1:27" ht="14.25" customHeight="1" x14ac:dyDescent="0.2">
      <c r="A582" s="135"/>
      <c r="B582" s="128"/>
      <c r="C582" s="128"/>
      <c r="D582" s="128"/>
      <c r="E582" s="136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  <c r="AA582" s="128"/>
    </row>
    <row r="583" spans="1:27" ht="14.25" customHeight="1" x14ac:dyDescent="0.2">
      <c r="A583" s="135"/>
      <c r="B583" s="128"/>
      <c r="C583" s="128"/>
      <c r="D583" s="128"/>
      <c r="E583" s="136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</row>
    <row r="584" spans="1:27" ht="14.25" customHeight="1" x14ac:dyDescent="0.2">
      <c r="A584" s="135"/>
      <c r="B584" s="128"/>
      <c r="C584" s="128"/>
      <c r="D584" s="128"/>
      <c r="E584" s="136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</row>
    <row r="585" spans="1:27" ht="14.25" customHeight="1" x14ac:dyDescent="0.2">
      <c r="A585" s="135"/>
      <c r="B585" s="128"/>
      <c r="C585" s="128"/>
      <c r="D585" s="128"/>
      <c r="E585" s="136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</row>
    <row r="586" spans="1:27" ht="14.25" customHeight="1" x14ac:dyDescent="0.2">
      <c r="A586" s="135"/>
      <c r="B586" s="128"/>
      <c r="C586" s="128"/>
      <c r="D586" s="128"/>
      <c r="E586" s="136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</row>
    <row r="587" spans="1:27" ht="14.25" customHeight="1" x14ac:dyDescent="0.2">
      <c r="A587" s="135"/>
      <c r="B587" s="128"/>
      <c r="C587" s="128"/>
      <c r="D587" s="128"/>
      <c r="E587" s="136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</row>
    <row r="588" spans="1:27" ht="14.25" customHeight="1" x14ac:dyDescent="0.2">
      <c r="A588" s="135"/>
      <c r="B588" s="128"/>
      <c r="C588" s="128"/>
      <c r="D588" s="128"/>
      <c r="E588" s="136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</row>
    <row r="589" spans="1:27" ht="14.25" customHeight="1" x14ac:dyDescent="0.2">
      <c r="A589" s="135"/>
      <c r="B589" s="128"/>
      <c r="C589" s="128"/>
      <c r="D589" s="128"/>
      <c r="E589" s="136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</row>
    <row r="590" spans="1:27" ht="14.25" customHeight="1" x14ac:dyDescent="0.2">
      <c r="A590" s="135"/>
      <c r="B590" s="128"/>
      <c r="C590" s="128"/>
      <c r="D590" s="128"/>
      <c r="E590" s="136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</row>
    <row r="591" spans="1:27" ht="14.25" customHeight="1" x14ac:dyDescent="0.2">
      <c r="A591" s="135"/>
      <c r="B591" s="128"/>
      <c r="C591" s="128"/>
      <c r="D591" s="128"/>
      <c r="E591" s="136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</row>
    <row r="592" spans="1:27" ht="14.25" customHeight="1" x14ac:dyDescent="0.2">
      <c r="A592" s="135"/>
      <c r="B592" s="128"/>
      <c r="C592" s="128"/>
      <c r="D592" s="128"/>
      <c r="E592" s="136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</row>
    <row r="593" spans="1:27" ht="14.25" customHeight="1" x14ac:dyDescent="0.2">
      <c r="A593" s="135"/>
      <c r="B593" s="128"/>
      <c r="C593" s="128"/>
      <c r="D593" s="128"/>
      <c r="E593" s="136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</row>
    <row r="594" spans="1:27" ht="14.25" customHeight="1" x14ac:dyDescent="0.2">
      <c r="A594" s="135"/>
      <c r="B594" s="128"/>
      <c r="C594" s="128"/>
      <c r="D594" s="128"/>
      <c r="E594" s="136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</row>
    <row r="595" spans="1:27" ht="14.25" customHeight="1" x14ac:dyDescent="0.2">
      <c r="A595" s="135"/>
      <c r="B595" s="128"/>
      <c r="C595" s="128"/>
      <c r="D595" s="128"/>
      <c r="E595" s="136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</row>
    <row r="596" spans="1:27" ht="14.25" customHeight="1" x14ac:dyDescent="0.2">
      <c r="A596" s="135"/>
      <c r="B596" s="128"/>
      <c r="C596" s="128"/>
      <c r="D596" s="128"/>
      <c r="E596" s="136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</row>
    <row r="597" spans="1:27" ht="14.25" customHeight="1" x14ac:dyDescent="0.2">
      <c r="A597" s="135"/>
      <c r="B597" s="128"/>
      <c r="C597" s="128"/>
      <c r="D597" s="128"/>
      <c r="E597" s="136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</row>
    <row r="598" spans="1:27" ht="14.25" customHeight="1" x14ac:dyDescent="0.2">
      <c r="A598" s="135"/>
      <c r="B598" s="128"/>
      <c r="C598" s="128"/>
      <c r="D598" s="128"/>
      <c r="E598" s="136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</row>
    <row r="599" spans="1:27" ht="14.25" customHeight="1" x14ac:dyDescent="0.2">
      <c r="A599" s="135"/>
      <c r="B599" s="128"/>
      <c r="C599" s="128"/>
      <c r="D599" s="128"/>
      <c r="E599" s="136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</row>
    <row r="600" spans="1:27" ht="14.25" customHeight="1" x14ac:dyDescent="0.2">
      <c r="A600" s="135"/>
      <c r="B600" s="128"/>
      <c r="C600" s="128"/>
      <c r="D600" s="128"/>
      <c r="E600" s="136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8"/>
    </row>
    <row r="601" spans="1:27" ht="14.25" customHeight="1" x14ac:dyDescent="0.2">
      <c r="A601" s="135"/>
      <c r="B601" s="128"/>
      <c r="C601" s="128"/>
      <c r="D601" s="128"/>
      <c r="E601" s="136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</row>
    <row r="602" spans="1:27" ht="14.25" customHeight="1" x14ac:dyDescent="0.2">
      <c r="A602" s="135"/>
      <c r="B602" s="128"/>
      <c r="C602" s="128"/>
      <c r="D602" s="128"/>
      <c r="E602" s="136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8"/>
    </row>
    <row r="603" spans="1:27" ht="14.25" customHeight="1" x14ac:dyDescent="0.2">
      <c r="A603" s="135"/>
      <c r="B603" s="128"/>
      <c r="C603" s="128"/>
      <c r="D603" s="128"/>
      <c r="E603" s="136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</row>
    <row r="604" spans="1:27" ht="14.25" customHeight="1" x14ac:dyDescent="0.2">
      <c r="A604" s="135"/>
      <c r="B604" s="128"/>
      <c r="C604" s="128"/>
      <c r="D604" s="128"/>
      <c r="E604" s="136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</row>
    <row r="605" spans="1:27" ht="14.25" customHeight="1" x14ac:dyDescent="0.2">
      <c r="A605" s="135"/>
      <c r="B605" s="128"/>
      <c r="C605" s="128"/>
      <c r="D605" s="128"/>
      <c r="E605" s="136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</row>
    <row r="606" spans="1:27" ht="14.25" customHeight="1" x14ac:dyDescent="0.2">
      <c r="A606" s="135"/>
      <c r="B606" s="128"/>
      <c r="C606" s="128"/>
      <c r="D606" s="128"/>
      <c r="E606" s="136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8"/>
    </row>
    <row r="607" spans="1:27" ht="14.25" customHeight="1" x14ac:dyDescent="0.2">
      <c r="A607" s="135"/>
      <c r="B607" s="128"/>
      <c r="C607" s="128"/>
      <c r="D607" s="128"/>
      <c r="E607" s="136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</row>
    <row r="608" spans="1:27" ht="14.25" customHeight="1" x14ac:dyDescent="0.2">
      <c r="A608" s="135"/>
      <c r="B608" s="128"/>
      <c r="C608" s="128"/>
      <c r="D608" s="128"/>
      <c r="E608" s="136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</row>
    <row r="609" spans="1:27" ht="14.25" customHeight="1" x14ac:dyDescent="0.2">
      <c r="A609" s="135"/>
      <c r="B609" s="128"/>
      <c r="C609" s="128"/>
      <c r="D609" s="128"/>
      <c r="E609" s="136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</row>
    <row r="610" spans="1:27" ht="14.25" customHeight="1" x14ac:dyDescent="0.2">
      <c r="A610" s="135"/>
      <c r="B610" s="128"/>
      <c r="C610" s="128"/>
      <c r="D610" s="128"/>
      <c r="E610" s="136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</row>
    <row r="611" spans="1:27" ht="14.25" customHeight="1" x14ac:dyDescent="0.2">
      <c r="A611" s="135"/>
      <c r="B611" s="128"/>
      <c r="C611" s="128"/>
      <c r="D611" s="128"/>
      <c r="E611" s="136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</row>
    <row r="612" spans="1:27" ht="14.25" customHeight="1" x14ac:dyDescent="0.2">
      <c r="A612" s="135"/>
      <c r="B612" s="128"/>
      <c r="C612" s="128"/>
      <c r="D612" s="128"/>
      <c r="E612" s="136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8"/>
    </row>
    <row r="613" spans="1:27" ht="14.25" customHeight="1" x14ac:dyDescent="0.2">
      <c r="A613" s="135"/>
      <c r="B613" s="128"/>
      <c r="C613" s="128"/>
      <c r="D613" s="128"/>
      <c r="E613" s="136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8"/>
    </row>
    <row r="614" spans="1:27" ht="14.25" customHeight="1" x14ac:dyDescent="0.2">
      <c r="A614" s="135"/>
      <c r="B614" s="128"/>
      <c r="C614" s="128"/>
      <c r="D614" s="128"/>
      <c r="E614" s="136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  <c r="AA614" s="128"/>
    </row>
    <row r="615" spans="1:27" ht="14.25" customHeight="1" x14ac:dyDescent="0.2">
      <c r="A615" s="135"/>
      <c r="B615" s="128"/>
      <c r="C615" s="128"/>
      <c r="D615" s="128"/>
      <c r="E615" s="136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8"/>
    </row>
    <row r="616" spans="1:27" ht="14.25" customHeight="1" x14ac:dyDescent="0.2">
      <c r="A616" s="135"/>
      <c r="B616" s="128"/>
      <c r="C616" s="128"/>
      <c r="D616" s="128"/>
      <c r="E616" s="136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  <c r="AA616" s="128"/>
    </row>
    <row r="617" spans="1:27" ht="14.25" customHeight="1" x14ac:dyDescent="0.2">
      <c r="A617" s="135"/>
      <c r="B617" s="128"/>
      <c r="C617" s="128"/>
      <c r="D617" s="128"/>
      <c r="E617" s="136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  <c r="AA617" s="128"/>
    </row>
    <row r="618" spans="1:27" ht="14.25" customHeight="1" x14ac:dyDescent="0.2">
      <c r="A618" s="135"/>
      <c r="B618" s="128"/>
      <c r="C618" s="128"/>
      <c r="D618" s="128"/>
      <c r="E618" s="136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8"/>
    </row>
    <row r="619" spans="1:27" ht="14.25" customHeight="1" x14ac:dyDescent="0.2">
      <c r="A619" s="135"/>
      <c r="B619" s="128"/>
      <c r="C619" s="128"/>
      <c r="D619" s="128"/>
      <c r="E619" s="136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</row>
    <row r="620" spans="1:27" ht="14.25" customHeight="1" x14ac:dyDescent="0.2">
      <c r="A620" s="135"/>
      <c r="B620" s="128"/>
      <c r="C620" s="128"/>
      <c r="D620" s="128"/>
      <c r="E620" s="136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  <c r="AA620" s="128"/>
    </row>
    <row r="621" spans="1:27" ht="14.25" customHeight="1" x14ac:dyDescent="0.2">
      <c r="A621" s="135"/>
      <c r="B621" s="128"/>
      <c r="C621" s="128"/>
      <c r="D621" s="128"/>
      <c r="E621" s="136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8"/>
    </row>
    <row r="622" spans="1:27" ht="14.25" customHeight="1" x14ac:dyDescent="0.2">
      <c r="A622" s="135"/>
      <c r="B622" s="128"/>
      <c r="C622" s="128"/>
      <c r="D622" s="128"/>
      <c r="E622" s="136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</row>
    <row r="623" spans="1:27" ht="14.25" customHeight="1" x14ac:dyDescent="0.2">
      <c r="A623" s="135"/>
      <c r="B623" s="128"/>
      <c r="C623" s="128"/>
      <c r="D623" s="128"/>
      <c r="E623" s="136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8"/>
    </row>
    <row r="624" spans="1:27" ht="14.25" customHeight="1" x14ac:dyDescent="0.2">
      <c r="A624" s="135"/>
      <c r="B624" s="128"/>
      <c r="C624" s="128"/>
      <c r="D624" s="128"/>
      <c r="E624" s="136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  <c r="AA624" s="128"/>
    </row>
    <row r="625" spans="1:27" ht="14.25" customHeight="1" x14ac:dyDescent="0.2">
      <c r="A625" s="135"/>
      <c r="B625" s="128"/>
      <c r="C625" s="128"/>
      <c r="D625" s="128"/>
      <c r="E625" s="136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  <c r="AA625" s="128"/>
    </row>
    <row r="626" spans="1:27" ht="14.25" customHeight="1" x14ac:dyDescent="0.2">
      <c r="A626" s="135"/>
      <c r="B626" s="128"/>
      <c r="C626" s="128"/>
      <c r="D626" s="128"/>
      <c r="E626" s="136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  <c r="AA626" s="128"/>
    </row>
    <row r="627" spans="1:27" ht="14.25" customHeight="1" x14ac:dyDescent="0.2">
      <c r="A627" s="135"/>
      <c r="B627" s="128"/>
      <c r="C627" s="128"/>
      <c r="D627" s="128"/>
      <c r="E627" s="136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</row>
    <row r="628" spans="1:27" ht="14.25" customHeight="1" x14ac:dyDescent="0.2">
      <c r="A628" s="135"/>
      <c r="B628" s="128"/>
      <c r="C628" s="128"/>
      <c r="D628" s="128"/>
      <c r="E628" s="136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8"/>
    </row>
    <row r="629" spans="1:27" ht="14.25" customHeight="1" x14ac:dyDescent="0.2">
      <c r="A629" s="135"/>
      <c r="B629" s="128"/>
      <c r="C629" s="128"/>
      <c r="D629" s="128"/>
      <c r="E629" s="136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8"/>
    </row>
    <row r="630" spans="1:27" ht="14.25" customHeight="1" x14ac:dyDescent="0.2">
      <c r="A630" s="135"/>
      <c r="B630" s="128"/>
      <c r="C630" s="128"/>
      <c r="D630" s="128"/>
      <c r="E630" s="136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</row>
    <row r="631" spans="1:27" ht="14.25" customHeight="1" x14ac:dyDescent="0.2">
      <c r="A631" s="135"/>
      <c r="B631" s="128"/>
      <c r="C631" s="128"/>
      <c r="D631" s="128"/>
      <c r="E631" s="136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  <c r="AA631" s="128"/>
    </row>
    <row r="632" spans="1:27" ht="14.25" customHeight="1" x14ac:dyDescent="0.2">
      <c r="A632" s="135"/>
      <c r="B632" s="128"/>
      <c r="C632" s="128"/>
      <c r="D632" s="128"/>
      <c r="E632" s="136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8"/>
    </row>
    <row r="633" spans="1:27" ht="14.25" customHeight="1" x14ac:dyDescent="0.2">
      <c r="A633" s="135"/>
      <c r="B633" s="128"/>
      <c r="C633" s="128"/>
      <c r="D633" s="128"/>
      <c r="E633" s="136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  <c r="AA633" s="128"/>
    </row>
    <row r="634" spans="1:27" ht="14.25" customHeight="1" x14ac:dyDescent="0.2">
      <c r="A634" s="135"/>
      <c r="B634" s="128"/>
      <c r="C634" s="128"/>
      <c r="D634" s="128"/>
      <c r="E634" s="136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  <c r="AA634" s="128"/>
    </row>
    <row r="635" spans="1:27" ht="14.25" customHeight="1" x14ac:dyDescent="0.2">
      <c r="A635" s="135"/>
      <c r="B635" s="128"/>
      <c r="C635" s="128"/>
      <c r="D635" s="128"/>
      <c r="E635" s="136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</row>
    <row r="636" spans="1:27" ht="14.25" customHeight="1" x14ac:dyDescent="0.2">
      <c r="A636" s="135"/>
      <c r="B636" s="128"/>
      <c r="C636" s="128"/>
      <c r="D636" s="128"/>
      <c r="E636" s="136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  <c r="AA636" s="128"/>
    </row>
    <row r="637" spans="1:27" ht="14.25" customHeight="1" x14ac:dyDescent="0.2">
      <c r="A637" s="135"/>
      <c r="B637" s="128"/>
      <c r="C637" s="128"/>
      <c r="D637" s="128"/>
      <c r="E637" s="136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8"/>
    </row>
    <row r="638" spans="1:27" ht="14.25" customHeight="1" x14ac:dyDescent="0.2">
      <c r="A638" s="135"/>
      <c r="B638" s="128"/>
      <c r="C638" s="128"/>
      <c r="D638" s="128"/>
      <c r="E638" s="136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</row>
    <row r="639" spans="1:27" ht="14.25" customHeight="1" x14ac:dyDescent="0.2">
      <c r="A639" s="135"/>
      <c r="B639" s="128"/>
      <c r="C639" s="128"/>
      <c r="D639" s="128"/>
      <c r="E639" s="136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</row>
    <row r="640" spans="1:27" ht="14.25" customHeight="1" x14ac:dyDescent="0.2">
      <c r="A640" s="135"/>
      <c r="B640" s="128"/>
      <c r="C640" s="128"/>
      <c r="D640" s="128"/>
      <c r="E640" s="136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</row>
    <row r="641" spans="1:27" ht="14.25" customHeight="1" x14ac:dyDescent="0.2">
      <c r="A641" s="135"/>
      <c r="B641" s="128"/>
      <c r="C641" s="128"/>
      <c r="D641" s="128"/>
      <c r="E641" s="136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</row>
    <row r="642" spans="1:27" ht="14.25" customHeight="1" x14ac:dyDescent="0.2">
      <c r="A642" s="135"/>
      <c r="B642" s="128"/>
      <c r="C642" s="128"/>
      <c r="D642" s="128"/>
      <c r="E642" s="136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</row>
    <row r="643" spans="1:27" ht="14.25" customHeight="1" x14ac:dyDescent="0.2">
      <c r="A643" s="135"/>
      <c r="B643" s="128"/>
      <c r="C643" s="128"/>
      <c r="D643" s="128"/>
      <c r="E643" s="136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</row>
    <row r="644" spans="1:27" ht="14.25" customHeight="1" x14ac:dyDescent="0.2">
      <c r="A644" s="135"/>
      <c r="B644" s="128"/>
      <c r="C644" s="128"/>
      <c r="D644" s="128"/>
      <c r="E644" s="136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  <c r="AA644" s="128"/>
    </row>
    <row r="645" spans="1:27" ht="14.25" customHeight="1" x14ac:dyDescent="0.2">
      <c r="A645" s="135"/>
      <c r="B645" s="128"/>
      <c r="C645" s="128"/>
      <c r="D645" s="128"/>
      <c r="E645" s="136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  <c r="AA645" s="128"/>
    </row>
    <row r="646" spans="1:27" ht="14.25" customHeight="1" x14ac:dyDescent="0.2">
      <c r="A646" s="135"/>
      <c r="B646" s="128"/>
      <c r="C646" s="128"/>
      <c r="D646" s="128"/>
      <c r="E646" s="136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  <c r="AA646" s="128"/>
    </row>
    <row r="647" spans="1:27" ht="14.25" customHeight="1" x14ac:dyDescent="0.2">
      <c r="A647" s="135"/>
      <c r="B647" s="128"/>
      <c r="C647" s="128"/>
      <c r="D647" s="128"/>
      <c r="E647" s="136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  <c r="AA647" s="128"/>
    </row>
    <row r="648" spans="1:27" ht="14.25" customHeight="1" x14ac:dyDescent="0.2">
      <c r="A648" s="135"/>
      <c r="B648" s="128"/>
      <c r="C648" s="128"/>
      <c r="D648" s="128"/>
      <c r="E648" s="136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8"/>
    </row>
    <row r="649" spans="1:27" ht="14.25" customHeight="1" x14ac:dyDescent="0.2">
      <c r="A649" s="135"/>
      <c r="B649" s="128"/>
      <c r="C649" s="128"/>
      <c r="D649" s="128"/>
      <c r="E649" s="136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8"/>
    </row>
    <row r="650" spans="1:27" ht="14.25" customHeight="1" x14ac:dyDescent="0.2">
      <c r="A650" s="135"/>
      <c r="B650" s="128"/>
      <c r="C650" s="128"/>
      <c r="D650" s="128"/>
      <c r="E650" s="136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8"/>
    </row>
    <row r="651" spans="1:27" ht="14.25" customHeight="1" x14ac:dyDescent="0.2">
      <c r="A651" s="135"/>
      <c r="B651" s="128"/>
      <c r="C651" s="128"/>
      <c r="D651" s="128"/>
      <c r="E651" s="136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</row>
    <row r="652" spans="1:27" ht="14.25" customHeight="1" x14ac:dyDescent="0.2">
      <c r="A652" s="135"/>
      <c r="B652" s="128"/>
      <c r="C652" s="128"/>
      <c r="D652" s="128"/>
      <c r="E652" s="136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28"/>
    </row>
    <row r="653" spans="1:27" ht="14.25" customHeight="1" x14ac:dyDescent="0.2">
      <c r="A653" s="135"/>
      <c r="B653" s="128"/>
      <c r="C653" s="128"/>
      <c r="D653" s="128"/>
      <c r="E653" s="136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</row>
    <row r="654" spans="1:27" ht="14.25" customHeight="1" x14ac:dyDescent="0.2">
      <c r="A654" s="135"/>
      <c r="B654" s="128"/>
      <c r="C654" s="128"/>
      <c r="D654" s="128"/>
      <c r="E654" s="136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</row>
    <row r="655" spans="1:27" ht="14.25" customHeight="1" x14ac:dyDescent="0.2">
      <c r="A655" s="135"/>
      <c r="B655" s="128"/>
      <c r="C655" s="128"/>
      <c r="D655" s="128"/>
      <c r="E655" s="136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</row>
    <row r="656" spans="1:27" ht="14.25" customHeight="1" x14ac:dyDescent="0.2">
      <c r="A656" s="135"/>
      <c r="B656" s="128"/>
      <c r="C656" s="128"/>
      <c r="D656" s="128"/>
      <c r="E656" s="136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</row>
    <row r="657" spans="1:27" ht="14.25" customHeight="1" x14ac:dyDescent="0.2">
      <c r="A657" s="135"/>
      <c r="B657" s="128"/>
      <c r="C657" s="128"/>
      <c r="D657" s="128"/>
      <c r="E657" s="136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</row>
    <row r="658" spans="1:27" ht="14.25" customHeight="1" x14ac:dyDescent="0.2">
      <c r="A658" s="135"/>
      <c r="B658" s="128"/>
      <c r="C658" s="128"/>
      <c r="D658" s="128"/>
      <c r="E658" s="136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</row>
    <row r="659" spans="1:27" ht="14.25" customHeight="1" x14ac:dyDescent="0.2">
      <c r="A659" s="135"/>
      <c r="B659" s="128"/>
      <c r="C659" s="128"/>
      <c r="D659" s="128"/>
      <c r="E659" s="136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</row>
    <row r="660" spans="1:27" ht="14.25" customHeight="1" x14ac:dyDescent="0.2">
      <c r="A660" s="135"/>
      <c r="B660" s="128"/>
      <c r="C660" s="128"/>
      <c r="D660" s="128"/>
      <c r="E660" s="136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</row>
    <row r="661" spans="1:27" ht="14.25" customHeight="1" x14ac:dyDescent="0.2">
      <c r="A661" s="135"/>
      <c r="B661" s="128"/>
      <c r="C661" s="128"/>
      <c r="D661" s="128"/>
      <c r="E661" s="136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8"/>
    </row>
    <row r="662" spans="1:27" ht="14.25" customHeight="1" x14ac:dyDescent="0.2">
      <c r="A662" s="135"/>
      <c r="B662" s="128"/>
      <c r="C662" s="128"/>
      <c r="D662" s="128"/>
      <c r="E662" s="136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8"/>
    </row>
    <row r="663" spans="1:27" ht="14.25" customHeight="1" x14ac:dyDescent="0.2">
      <c r="A663" s="135"/>
      <c r="B663" s="128"/>
      <c r="C663" s="128"/>
      <c r="D663" s="128"/>
      <c r="E663" s="136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  <c r="AA663" s="128"/>
    </row>
    <row r="664" spans="1:27" ht="14.25" customHeight="1" x14ac:dyDescent="0.2">
      <c r="A664" s="135"/>
      <c r="B664" s="128"/>
      <c r="C664" s="128"/>
      <c r="D664" s="128"/>
      <c r="E664" s="136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  <c r="AA664" s="128"/>
    </row>
    <row r="665" spans="1:27" ht="14.25" customHeight="1" x14ac:dyDescent="0.2">
      <c r="A665" s="135"/>
      <c r="B665" s="128"/>
      <c r="C665" s="128"/>
      <c r="D665" s="128"/>
      <c r="E665" s="136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8"/>
    </row>
    <row r="666" spans="1:27" ht="14.25" customHeight="1" x14ac:dyDescent="0.2">
      <c r="A666" s="135"/>
      <c r="B666" s="128"/>
      <c r="C666" s="128"/>
      <c r="D666" s="128"/>
      <c r="E666" s="136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  <c r="AA666" s="128"/>
    </row>
    <row r="667" spans="1:27" ht="14.25" customHeight="1" x14ac:dyDescent="0.2">
      <c r="A667" s="135"/>
      <c r="B667" s="128"/>
      <c r="C667" s="128"/>
      <c r="D667" s="128"/>
      <c r="E667" s="136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</row>
    <row r="668" spans="1:27" ht="14.25" customHeight="1" x14ac:dyDescent="0.2">
      <c r="A668" s="135"/>
      <c r="B668" s="128"/>
      <c r="C668" s="128"/>
      <c r="D668" s="128"/>
      <c r="E668" s="136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  <c r="AA668" s="128"/>
    </row>
    <row r="669" spans="1:27" ht="14.25" customHeight="1" x14ac:dyDescent="0.2">
      <c r="A669" s="135"/>
      <c r="B669" s="128"/>
      <c r="C669" s="128"/>
      <c r="D669" s="128"/>
      <c r="E669" s="136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  <c r="AA669" s="128"/>
    </row>
    <row r="670" spans="1:27" ht="14.25" customHeight="1" x14ac:dyDescent="0.2">
      <c r="A670" s="135"/>
      <c r="B670" s="128"/>
      <c r="C670" s="128"/>
      <c r="D670" s="128"/>
      <c r="E670" s="136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8"/>
    </row>
    <row r="671" spans="1:27" ht="14.25" customHeight="1" x14ac:dyDescent="0.2">
      <c r="A671" s="135"/>
      <c r="B671" s="128"/>
      <c r="C671" s="128"/>
      <c r="D671" s="128"/>
      <c r="E671" s="136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  <c r="AA671" s="128"/>
    </row>
    <row r="672" spans="1:27" ht="14.25" customHeight="1" x14ac:dyDescent="0.2">
      <c r="A672" s="135"/>
      <c r="B672" s="128"/>
      <c r="C672" s="128"/>
      <c r="D672" s="128"/>
      <c r="E672" s="136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  <c r="AA672" s="128"/>
    </row>
    <row r="673" spans="1:27" ht="14.25" customHeight="1" x14ac:dyDescent="0.2">
      <c r="A673" s="135"/>
      <c r="B673" s="128"/>
      <c r="C673" s="128"/>
      <c r="D673" s="128"/>
      <c r="E673" s="136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  <c r="AA673" s="128"/>
    </row>
    <row r="674" spans="1:27" ht="14.25" customHeight="1" x14ac:dyDescent="0.2">
      <c r="A674" s="135"/>
      <c r="B674" s="128"/>
      <c r="C674" s="128"/>
      <c r="D674" s="128"/>
      <c r="E674" s="136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  <c r="AA674" s="128"/>
    </row>
    <row r="675" spans="1:27" ht="14.25" customHeight="1" x14ac:dyDescent="0.2">
      <c r="A675" s="135"/>
      <c r="B675" s="128"/>
      <c r="C675" s="128"/>
      <c r="D675" s="128"/>
      <c r="E675" s="136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</row>
    <row r="676" spans="1:27" ht="14.25" customHeight="1" x14ac:dyDescent="0.2">
      <c r="A676" s="135"/>
      <c r="B676" s="128"/>
      <c r="C676" s="128"/>
      <c r="D676" s="128"/>
      <c r="E676" s="136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  <c r="AA676" s="128"/>
    </row>
    <row r="677" spans="1:27" ht="14.25" customHeight="1" x14ac:dyDescent="0.2">
      <c r="A677" s="135"/>
      <c r="B677" s="128"/>
      <c r="C677" s="128"/>
      <c r="D677" s="128"/>
      <c r="E677" s="136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  <c r="AA677" s="128"/>
    </row>
    <row r="678" spans="1:27" ht="14.25" customHeight="1" x14ac:dyDescent="0.2">
      <c r="A678" s="135"/>
      <c r="B678" s="128"/>
      <c r="C678" s="128"/>
      <c r="D678" s="128"/>
      <c r="E678" s="136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  <c r="AA678" s="128"/>
    </row>
    <row r="679" spans="1:27" ht="14.25" customHeight="1" x14ac:dyDescent="0.2">
      <c r="A679" s="135"/>
      <c r="B679" s="128"/>
      <c r="C679" s="128"/>
      <c r="D679" s="128"/>
      <c r="E679" s="136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  <c r="AA679" s="128"/>
    </row>
    <row r="680" spans="1:27" ht="14.25" customHeight="1" x14ac:dyDescent="0.2">
      <c r="A680" s="135"/>
      <c r="B680" s="128"/>
      <c r="C680" s="128"/>
      <c r="D680" s="128"/>
      <c r="E680" s="136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  <c r="AA680" s="128"/>
    </row>
    <row r="681" spans="1:27" ht="14.25" customHeight="1" x14ac:dyDescent="0.2">
      <c r="A681" s="135"/>
      <c r="B681" s="128"/>
      <c r="C681" s="128"/>
      <c r="D681" s="128"/>
      <c r="E681" s="136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8"/>
    </row>
    <row r="682" spans="1:27" ht="14.25" customHeight="1" x14ac:dyDescent="0.2">
      <c r="A682" s="135"/>
      <c r="B682" s="128"/>
      <c r="C682" s="128"/>
      <c r="D682" s="128"/>
      <c r="E682" s="136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8"/>
    </row>
    <row r="683" spans="1:27" ht="14.25" customHeight="1" x14ac:dyDescent="0.2">
      <c r="A683" s="135"/>
      <c r="B683" s="128"/>
      <c r="C683" s="128"/>
      <c r="D683" s="128"/>
      <c r="E683" s="136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8"/>
    </row>
    <row r="684" spans="1:27" ht="14.25" customHeight="1" x14ac:dyDescent="0.2">
      <c r="A684" s="135"/>
      <c r="B684" s="128"/>
      <c r="C684" s="128"/>
      <c r="D684" s="128"/>
      <c r="E684" s="136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  <c r="AA684" s="128"/>
    </row>
    <row r="685" spans="1:27" ht="14.25" customHeight="1" x14ac:dyDescent="0.2">
      <c r="A685" s="135"/>
      <c r="B685" s="128"/>
      <c r="C685" s="128"/>
      <c r="D685" s="128"/>
      <c r="E685" s="136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  <c r="AA685" s="128"/>
    </row>
    <row r="686" spans="1:27" ht="14.25" customHeight="1" x14ac:dyDescent="0.2">
      <c r="A686" s="135"/>
      <c r="B686" s="128"/>
      <c r="C686" s="128"/>
      <c r="D686" s="128"/>
      <c r="E686" s="136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  <c r="AA686" s="128"/>
    </row>
    <row r="687" spans="1:27" ht="14.25" customHeight="1" x14ac:dyDescent="0.2">
      <c r="A687" s="135"/>
      <c r="B687" s="128"/>
      <c r="C687" s="128"/>
      <c r="D687" s="128"/>
      <c r="E687" s="136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  <c r="AA687" s="128"/>
    </row>
    <row r="688" spans="1:27" ht="14.25" customHeight="1" x14ac:dyDescent="0.2">
      <c r="A688" s="135"/>
      <c r="B688" s="128"/>
      <c r="C688" s="128"/>
      <c r="D688" s="128"/>
      <c r="E688" s="136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  <c r="AA688" s="128"/>
    </row>
    <row r="689" spans="1:27" ht="14.25" customHeight="1" x14ac:dyDescent="0.2">
      <c r="A689" s="135"/>
      <c r="B689" s="128"/>
      <c r="C689" s="128"/>
      <c r="D689" s="128"/>
      <c r="E689" s="136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  <c r="AA689" s="128"/>
    </row>
    <row r="690" spans="1:27" ht="14.25" customHeight="1" x14ac:dyDescent="0.2">
      <c r="A690" s="135"/>
      <c r="B690" s="128"/>
      <c r="C690" s="128"/>
      <c r="D690" s="128"/>
      <c r="E690" s="136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  <c r="AA690" s="128"/>
    </row>
    <row r="691" spans="1:27" ht="14.25" customHeight="1" x14ac:dyDescent="0.2">
      <c r="A691" s="135"/>
      <c r="B691" s="128"/>
      <c r="C691" s="128"/>
      <c r="D691" s="128"/>
      <c r="E691" s="136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</row>
    <row r="692" spans="1:27" ht="14.25" customHeight="1" x14ac:dyDescent="0.2">
      <c r="A692" s="135"/>
      <c r="B692" s="128"/>
      <c r="C692" s="128"/>
      <c r="D692" s="128"/>
      <c r="E692" s="136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  <c r="AA692" s="128"/>
    </row>
    <row r="693" spans="1:27" ht="14.25" customHeight="1" x14ac:dyDescent="0.2">
      <c r="A693" s="135"/>
      <c r="B693" s="128"/>
      <c r="C693" s="128"/>
      <c r="D693" s="128"/>
      <c r="E693" s="136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  <c r="AA693" s="128"/>
    </row>
    <row r="694" spans="1:27" ht="14.25" customHeight="1" x14ac:dyDescent="0.2">
      <c r="A694" s="135"/>
      <c r="B694" s="128"/>
      <c r="C694" s="128"/>
      <c r="D694" s="128"/>
      <c r="E694" s="136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  <c r="AA694" s="128"/>
    </row>
    <row r="695" spans="1:27" ht="14.25" customHeight="1" x14ac:dyDescent="0.2">
      <c r="A695" s="135"/>
      <c r="B695" s="128"/>
      <c r="C695" s="128"/>
      <c r="D695" s="128"/>
      <c r="E695" s="136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8"/>
    </row>
    <row r="696" spans="1:27" ht="14.25" customHeight="1" x14ac:dyDescent="0.2">
      <c r="A696" s="135"/>
      <c r="B696" s="128"/>
      <c r="C696" s="128"/>
      <c r="D696" s="128"/>
      <c r="E696" s="136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8"/>
    </row>
    <row r="697" spans="1:27" ht="14.25" customHeight="1" x14ac:dyDescent="0.2">
      <c r="A697" s="135"/>
      <c r="B697" s="128"/>
      <c r="C697" s="128"/>
      <c r="D697" s="128"/>
      <c r="E697" s="136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</row>
    <row r="698" spans="1:27" ht="14.25" customHeight="1" x14ac:dyDescent="0.2">
      <c r="A698" s="135"/>
      <c r="B698" s="128"/>
      <c r="C698" s="128"/>
      <c r="D698" s="128"/>
      <c r="E698" s="136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</row>
    <row r="699" spans="1:27" ht="14.25" customHeight="1" x14ac:dyDescent="0.2">
      <c r="A699" s="135"/>
      <c r="B699" s="128"/>
      <c r="C699" s="128"/>
      <c r="D699" s="128"/>
      <c r="E699" s="136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</row>
    <row r="700" spans="1:27" ht="14.25" customHeight="1" x14ac:dyDescent="0.2">
      <c r="A700" s="135"/>
      <c r="B700" s="128"/>
      <c r="C700" s="128"/>
      <c r="D700" s="128"/>
      <c r="E700" s="136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</row>
    <row r="701" spans="1:27" ht="14.25" customHeight="1" x14ac:dyDescent="0.2">
      <c r="A701" s="135"/>
      <c r="B701" s="128"/>
      <c r="C701" s="128"/>
      <c r="D701" s="128"/>
      <c r="E701" s="136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</row>
    <row r="702" spans="1:27" ht="14.25" customHeight="1" x14ac:dyDescent="0.2">
      <c r="A702" s="135"/>
      <c r="B702" s="128"/>
      <c r="C702" s="128"/>
      <c r="D702" s="128"/>
      <c r="E702" s="136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</row>
    <row r="703" spans="1:27" ht="14.25" customHeight="1" x14ac:dyDescent="0.2">
      <c r="A703" s="135"/>
      <c r="B703" s="128"/>
      <c r="C703" s="128"/>
      <c r="D703" s="128"/>
      <c r="E703" s="136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</row>
    <row r="704" spans="1:27" ht="14.25" customHeight="1" x14ac:dyDescent="0.2">
      <c r="A704" s="135"/>
      <c r="B704" s="128"/>
      <c r="C704" s="128"/>
      <c r="D704" s="128"/>
      <c r="E704" s="136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8"/>
    </row>
    <row r="705" spans="1:27" ht="14.25" customHeight="1" x14ac:dyDescent="0.2">
      <c r="A705" s="135"/>
      <c r="B705" s="128"/>
      <c r="C705" s="128"/>
      <c r="D705" s="128"/>
      <c r="E705" s="136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  <c r="AA705" s="128"/>
    </row>
    <row r="706" spans="1:27" ht="14.25" customHeight="1" x14ac:dyDescent="0.2">
      <c r="A706" s="135"/>
      <c r="B706" s="128"/>
      <c r="C706" s="128"/>
      <c r="D706" s="128"/>
      <c r="E706" s="136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  <c r="AA706" s="128"/>
    </row>
    <row r="707" spans="1:27" ht="14.25" customHeight="1" x14ac:dyDescent="0.2">
      <c r="A707" s="135"/>
      <c r="B707" s="128"/>
      <c r="C707" s="128"/>
      <c r="D707" s="128"/>
      <c r="E707" s="136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8"/>
    </row>
    <row r="708" spans="1:27" ht="14.25" customHeight="1" x14ac:dyDescent="0.2">
      <c r="A708" s="135"/>
      <c r="B708" s="128"/>
      <c r="C708" s="128"/>
      <c r="D708" s="128"/>
      <c r="E708" s="136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  <c r="AA708" s="128"/>
    </row>
    <row r="709" spans="1:27" ht="14.25" customHeight="1" x14ac:dyDescent="0.2">
      <c r="A709" s="135"/>
      <c r="B709" s="128"/>
      <c r="C709" s="128"/>
      <c r="D709" s="128"/>
      <c r="E709" s="136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  <c r="AA709" s="128"/>
    </row>
    <row r="710" spans="1:27" ht="14.25" customHeight="1" x14ac:dyDescent="0.2">
      <c r="A710" s="135"/>
      <c r="B710" s="128"/>
      <c r="C710" s="128"/>
      <c r="D710" s="128"/>
      <c r="E710" s="136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  <c r="AA710" s="128"/>
    </row>
    <row r="711" spans="1:27" ht="14.25" customHeight="1" x14ac:dyDescent="0.2">
      <c r="A711" s="135"/>
      <c r="B711" s="128"/>
      <c r="C711" s="128"/>
      <c r="D711" s="128"/>
      <c r="E711" s="136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  <c r="AA711" s="128"/>
    </row>
    <row r="712" spans="1:27" ht="14.25" customHeight="1" x14ac:dyDescent="0.2">
      <c r="A712" s="135"/>
      <c r="B712" s="128"/>
      <c r="C712" s="128"/>
      <c r="D712" s="128"/>
      <c r="E712" s="136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  <c r="AA712" s="128"/>
    </row>
    <row r="713" spans="1:27" ht="14.25" customHeight="1" x14ac:dyDescent="0.2">
      <c r="A713" s="135"/>
      <c r="B713" s="128"/>
      <c r="C713" s="128"/>
      <c r="D713" s="128"/>
      <c r="E713" s="136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</row>
    <row r="714" spans="1:27" ht="14.25" customHeight="1" x14ac:dyDescent="0.2">
      <c r="A714" s="135"/>
      <c r="B714" s="128"/>
      <c r="C714" s="128"/>
      <c r="D714" s="128"/>
      <c r="E714" s="136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</row>
    <row r="715" spans="1:27" ht="14.25" customHeight="1" x14ac:dyDescent="0.2">
      <c r="A715" s="135"/>
      <c r="B715" s="128"/>
      <c r="C715" s="128"/>
      <c r="D715" s="128"/>
      <c r="E715" s="136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</row>
    <row r="716" spans="1:27" ht="14.25" customHeight="1" x14ac:dyDescent="0.2">
      <c r="A716" s="135"/>
      <c r="B716" s="128"/>
      <c r="C716" s="128"/>
      <c r="D716" s="128"/>
      <c r="E716" s="136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</row>
    <row r="717" spans="1:27" ht="14.25" customHeight="1" x14ac:dyDescent="0.2">
      <c r="A717" s="135"/>
      <c r="B717" s="128"/>
      <c r="C717" s="128"/>
      <c r="D717" s="128"/>
      <c r="E717" s="136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</row>
    <row r="718" spans="1:27" ht="14.25" customHeight="1" x14ac:dyDescent="0.2">
      <c r="A718" s="135"/>
      <c r="B718" s="128"/>
      <c r="C718" s="128"/>
      <c r="D718" s="128"/>
      <c r="E718" s="136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</row>
    <row r="719" spans="1:27" ht="14.25" customHeight="1" x14ac:dyDescent="0.2">
      <c r="A719" s="135"/>
      <c r="B719" s="128"/>
      <c r="C719" s="128"/>
      <c r="D719" s="128"/>
      <c r="E719" s="136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8"/>
    </row>
    <row r="720" spans="1:27" ht="14.25" customHeight="1" x14ac:dyDescent="0.2">
      <c r="A720" s="135"/>
      <c r="B720" s="128"/>
      <c r="C720" s="128"/>
      <c r="D720" s="128"/>
      <c r="E720" s="136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8"/>
    </row>
    <row r="721" spans="1:27" ht="14.25" customHeight="1" x14ac:dyDescent="0.2">
      <c r="A721" s="135"/>
      <c r="B721" s="128"/>
      <c r="C721" s="128"/>
      <c r="D721" s="128"/>
      <c r="E721" s="136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8"/>
    </row>
    <row r="722" spans="1:27" ht="14.25" customHeight="1" x14ac:dyDescent="0.2">
      <c r="A722" s="135"/>
      <c r="B722" s="128"/>
      <c r="C722" s="128"/>
      <c r="D722" s="128"/>
      <c r="E722" s="136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</row>
    <row r="723" spans="1:27" ht="14.25" customHeight="1" x14ac:dyDescent="0.2">
      <c r="A723" s="135"/>
      <c r="B723" s="128"/>
      <c r="C723" s="128"/>
      <c r="D723" s="128"/>
      <c r="E723" s="136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</row>
    <row r="724" spans="1:27" ht="14.25" customHeight="1" x14ac:dyDescent="0.2">
      <c r="A724" s="135"/>
      <c r="B724" s="128"/>
      <c r="C724" s="128"/>
      <c r="D724" s="128"/>
      <c r="E724" s="136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  <c r="AA724" s="128"/>
    </row>
    <row r="725" spans="1:27" ht="14.25" customHeight="1" x14ac:dyDescent="0.2">
      <c r="A725" s="135"/>
      <c r="B725" s="128"/>
      <c r="C725" s="128"/>
      <c r="D725" s="128"/>
      <c r="E725" s="136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  <c r="AA725" s="128"/>
    </row>
    <row r="726" spans="1:27" ht="14.25" customHeight="1" x14ac:dyDescent="0.2">
      <c r="A726" s="135"/>
      <c r="B726" s="128"/>
      <c r="C726" s="128"/>
      <c r="D726" s="128"/>
      <c r="E726" s="136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8"/>
    </row>
    <row r="727" spans="1:27" ht="14.25" customHeight="1" x14ac:dyDescent="0.2">
      <c r="A727" s="135"/>
      <c r="B727" s="128"/>
      <c r="C727" s="128"/>
      <c r="D727" s="128"/>
      <c r="E727" s="136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  <c r="AA727" s="128"/>
    </row>
    <row r="728" spans="1:27" ht="14.25" customHeight="1" x14ac:dyDescent="0.2">
      <c r="A728" s="135"/>
      <c r="B728" s="128"/>
      <c r="C728" s="128"/>
      <c r="D728" s="128"/>
      <c r="E728" s="136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  <c r="AA728" s="128"/>
    </row>
    <row r="729" spans="1:27" ht="14.25" customHeight="1" x14ac:dyDescent="0.2">
      <c r="A729" s="135"/>
      <c r="B729" s="128"/>
      <c r="C729" s="128"/>
      <c r="D729" s="128"/>
      <c r="E729" s="136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  <c r="AA729" s="128"/>
    </row>
    <row r="730" spans="1:27" ht="14.25" customHeight="1" x14ac:dyDescent="0.2">
      <c r="A730" s="135"/>
      <c r="B730" s="128"/>
      <c r="C730" s="128"/>
      <c r="D730" s="128"/>
      <c r="E730" s="136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  <c r="AA730" s="128"/>
    </row>
    <row r="731" spans="1:27" ht="14.25" customHeight="1" x14ac:dyDescent="0.2">
      <c r="A731" s="135"/>
      <c r="B731" s="128"/>
      <c r="C731" s="128"/>
      <c r="D731" s="128"/>
      <c r="E731" s="136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</row>
    <row r="732" spans="1:27" ht="14.25" customHeight="1" x14ac:dyDescent="0.2">
      <c r="A732" s="135"/>
      <c r="B732" s="128"/>
      <c r="C732" s="128"/>
      <c r="D732" s="128"/>
      <c r="E732" s="136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  <c r="AA732" s="128"/>
    </row>
    <row r="733" spans="1:27" ht="14.25" customHeight="1" x14ac:dyDescent="0.2">
      <c r="A733" s="135"/>
      <c r="B733" s="128"/>
      <c r="C733" s="128"/>
      <c r="D733" s="128"/>
      <c r="E733" s="136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  <c r="AA733" s="128"/>
    </row>
    <row r="734" spans="1:27" ht="14.25" customHeight="1" x14ac:dyDescent="0.2">
      <c r="A734" s="135"/>
      <c r="B734" s="128"/>
      <c r="C734" s="128"/>
      <c r="D734" s="128"/>
      <c r="E734" s="136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  <c r="AA734" s="128"/>
    </row>
    <row r="735" spans="1:27" ht="14.25" customHeight="1" x14ac:dyDescent="0.2">
      <c r="A735" s="135"/>
      <c r="B735" s="128"/>
      <c r="C735" s="128"/>
      <c r="D735" s="128"/>
      <c r="E735" s="136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  <c r="AA735" s="128"/>
    </row>
    <row r="736" spans="1:27" ht="14.25" customHeight="1" x14ac:dyDescent="0.2">
      <c r="A736" s="135"/>
      <c r="B736" s="128"/>
      <c r="C736" s="128"/>
      <c r="D736" s="128"/>
      <c r="E736" s="136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  <c r="AA736" s="128"/>
    </row>
    <row r="737" spans="1:27" ht="14.25" customHeight="1" x14ac:dyDescent="0.2">
      <c r="A737" s="135"/>
      <c r="B737" s="128"/>
      <c r="C737" s="128"/>
      <c r="D737" s="128"/>
      <c r="E737" s="136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  <c r="AA737" s="128"/>
    </row>
    <row r="738" spans="1:27" ht="14.25" customHeight="1" x14ac:dyDescent="0.2">
      <c r="A738" s="135"/>
      <c r="B738" s="128"/>
      <c r="C738" s="128"/>
      <c r="D738" s="128"/>
      <c r="E738" s="136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8"/>
    </row>
    <row r="739" spans="1:27" ht="14.25" customHeight="1" x14ac:dyDescent="0.2">
      <c r="A739" s="135"/>
      <c r="B739" s="128"/>
      <c r="C739" s="128"/>
      <c r="D739" s="128"/>
      <c r="E739" s="136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</row>
    <row r="740" spans="1:27" ht="14.25" customHeight="1" x14ac:dyDescent="0.2">
      <c r="A740" s="135"/>
      <c r="B740" s="128"/>
      <c r="C740" s="128"/>
      <c r="D740" s="128"/>
      <c r="E740" s="136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8"/>
    </row>
    <row r="741" spans="1:27" ht="14.25" customHeight="1" x14ac:dyDescent="0.2">
      <c r="A741" s="135"/>
      <c r="B741" s="128"/>
      <c r="C741" s="128"/>
      <c r="D741" s="128"/>
      <c r="E741" s="136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  <c r="AA741" s="128"/>
    </row>
    <row r="742" spans="1:27" ht="14.25" customHeight="1" x14ac:dyDescent="0.2">
      <c r="A742" s="135"/>
      <c r="B742" s="128"/>
      <c r="C742" s="128"/>
      <c r="D742" s="128"/>
      <c r="E742" s="136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  <c r="AA742" s="128"/>
    </row>
    <row r="743" spans="1:27" ht="14.25" customHeight="1" x14ac:dyDescent="0.2">
      <c r="A743" s="135"/>
      <c r="B743" s="128"/>
      <c r="C743" s="128"/>
      <c r="D743" s="128"/>
      <c r="E743" s="136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  <c r="AA743" s="128"/>
    </row>
    <row r="744" spans="1:27" ht="14.25" customHeight="1" x14ac:dyDescent="0.2">
      <c r="A744" s="135"/>
      <c r="B744" s="128"/>
      <c r="C744" s="128"/>
      <c r="D744" s="128"/>
      <c r="E744" s="136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8"/>
    </row>
    <row r="745" spans="1:27" ht="14.25" customHeight="1" x14ac:dyDescent="0.2">
      <c r="A745" s="135"/>
      <c r="B745" s="128"/>
      <c r="C745" s="128"/>
      <c r="D745" s="128"/>
      <c r="E745" s="136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  <c r="AA745" s="128"/>
    </row>
    <row r="746" spans="1:27" ht="14.25" customHeight="1" x14ac:dyDescent="0.2">
      <c r="A746" s="135"/>
      <c r="B746" s="128"/>
      <c r="C746" s="128"/>
      <c r="D746" s="128"/>
      <c r="E746" s="136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  <c r="AA746" s="128"/>
    </row>
    <row r="747" spans="1:27" ht="14.25" customHeight="1" x14ac:dyDescent="0.2">
      <c r="A747" s="135"/>
      <c r="B747" s="128"/>
      <c r="C747" s="128"/>
      <c r="D747" s="128"/>
      <c r="E747" s="136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</row>
    <row r="748" spans="1:27" ht="14.25" customHeight="1" x14ac:dyDescent="0.2">
      <c r="A748" s="135"/>
      <c r="B748" s="128"/>
      <c r="C748" s="128"/>
      <c r="D748" s="128"/>
      <c r="E748" s="136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  <c r="AA748" s="128"/>
    </row>
    <row r="749" spans="1:27" ht="14.25" customHeight="1" x14ac:dyDescent="0.2">
      <c r="A749" s="135"/>
      <c r="B749" s="128"/>
      <c r="C749" s="128"/>
      <c r="D749" s="128"/>
      <c r="E749" s="136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  <c r="AA749" s="128"/>
    </row>
    <row r="750" spans="1:27" ht="14.25" customHeight="1" x14ac:dyDescent="0.2">
      <c r="A750" s="135"/>
      <c r="B750" s="128"/>
      <c r="C750" s="128"/>
      <c r="D750" s="128"/>
      <c r="E750" s="136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  <c r="AA750" s="128"/>
    </row>
    <row r="751" spans="1:27" ht="14.25" customHeight="1" x14ac:dyDescent="0.2">
      <c r="A751" s="135"/>
      <c r="B751" s="128"/>
      <c r="C751" s="128"/>
      <c r="D751" s="128"/>
      <c r="E751" s="136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  <c r="AA751" s="128"/>
    </row>
    <row r="752" spans="1:27" ht="14.25" customHeight="1" x14ac:dyDescent="0.2">
      <c r="A752" s="135"/>
      <c r="B752" s="128"/>
      <c r="C752" s="128"/>
      <c r="D752" s="128"/>
      <c r="E752" s="136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  <c r="AA752" s="128"/>
    </row>
    <row r="753" spans="1:27" ht="14.25" customHeight="1" x14ac:dyDescent="0.2">
      <c r="A753" s="135"/>
      <c r="B753" s="128"/>
      <c r="C753" s="128"/>
      <c r="D753" s="128"/>
      <c r="E753" s="136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  <c r="AA753" s="128"/>
    </row>
    <row r="754" spans="1:27" ht="14.25" customHeight="1" x14ac:dyDescent="0.2">
      <c r="A754" s="135"/>
      <c r="B754" s="128"/>
      <c r="C754" s="128"/>
      <c r="D754" s="128"/>
      <c r="E754" s="136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  <c r="AA754" s="128"/>
    </row>
    <row r="755" spans="1:27" ht="14.25" customHeight="1" x14ac:dyDescent="0.2">
      <c r="A755" s="135"/>
      <c r="B755" s="128"/>
      <c r="C755" s="128"/>
      <c r="D755" s="128"/>
      <c r="E755" s="136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8"/>
    </row>
    <row r="756" spans="1:27" ht="14.25" customHeight="1" x14ac:dyDescent="0.2">
      <c r="A756" s="135"/>
      <c r="B756" s="128"/>
      <c r="C756" s="128"/>
      <c r="D756" s="128"/>
      <c r="E756" s="136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  <c r="AA756" s="128"/>
    </row>
    <row r="757" spans="1:27" ht="14.25" customHeight="1" x14ac:dyDescent="0.2">
      <c r="A757" s="135"/>
      <c r="B757" s="128"/>
      <c r="C757" s="128"/>
      <c r="D757" s="128"/>
      <c r="E757" s="136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  <c r="AA757" s="128"/>
    </row>
    <row r="758" spans="1:27" ht="14.25" customHeight="1" x14ac:dyDescent="0.2">
      <c r="A758" s="135"/>
      <c r="B758" s="128"/>
      <c r="C758" s="128"/>
      <c r="D758" s="128"/>
      <c r="E758" s="136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8"/>
    </row>
    <row r="759" spans="1:27" ht="14.25" customHeight="1" x14ac:dyDescent="0.2">
      <c r="A759" s="135"/>
      <c r="B759" s="128"/>
      <c r="C759" s="128"/>
      <c r="D759" s="128"/>
      <c r="E759" s="136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</row>
    <row r="760" spans="1:27" ht="14.25" customHeight="1" x14ac:dyDescent="0.2">
      <c r="A760" s="135"/>
      <c r="B760" s="128"/>
      <c r="C760" s="128"/>
      <c r="D760" s="128"/>
      <c r="E760" s="136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8"/>
    </row>
    <row r="761" spans="1:27" ht="14.25" customHeight="1" x14ac:dyDescent="0.2">
      <c r="A761" s="135"/>
      <c r="B761" s="128"/>
      <c r="C761" s="128"/>
      <c r="D761" s="128"/>
      <c r="E761" s="136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  <c r="AA761" s="128"/>
    </row>
    <row r="762" spans="1:27" ht="14.25" customHeight="1" x14ac:dyDescent="0.2">
      <c r="A762" s="135"/>
      <c r="B762" s="128"/>
      <c r="C762" s="128"/>
      <c r="D762" s="128"/>
      <c r="E762" s="136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  <c r="AA762" s="128"/>
    </row>
    <row r="763" spans="1:27" ht="14.25" customHeight="1" x14ac:dyDescent="0.2">
      <c r="A763" s="135"/>
      <c r="B763" s="128"/>
      <c r="C763" s="128"/>
      <c r="D763" s="128"/>
      <c r="E763" s="136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  <c r="AA763" s="128"/>
    </row>
    <row r="764" spans="1:27" ht="14.25" customHeight="1" x14ac:dyDescent="0.2">
      <c r="A764" s="135"/>
      <c r="B764" s="128"/>
      <c r="C764" s="128"/>
      <c r="D764" s="128"/>
      <c r="E764" s="136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  <c r="AA764" s="128"/>
    </row>
    <row r="765" spans="1:27" ht="14.25" customHeight="1" x14ac:dyDescent="0.2">
      <c r="A765" s="135"/>
      <c r="B765" s="128"/>
      <c r="C765" s="128"/>
      <c r="D765" s="128"/>
      <c r="E765" s="136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  <c r="AA765" s="128"/>
    </row>
    <row r="766" spans="1:27" ht="14.25" customHeight="1" x14ac:dyDescent="0.2">
      <c r="A766" s="135"/>
      <c r="B766" s="128"/>
      <c r="C766" s="128"/>
      <c r="D766" s="128"/>
      <c r="E766" s="136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  <c r="AA766" s="128"/>
    </row>
    <row r="767" spans="1:27" ht="14.25" customHeight="1" x14ac:dyDescent="0.2">
      <c r="A767" s="135"/>
      <c r="B767" s="128"/>
      <c r="C767" s="128"/>
      <c r="D767" s="128"/>
      <c r="E767" s="136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8"/>
    </row>
    <row r="768" spans="1:27" ht="14.25" customHeight="1" x14ac:dyDescent="0.2">
      <c r="A768" s="135"/>
      <c r="B768" s="128"/>
      <c r="C768" s="128"/>
      <c r="D768" s="128"/>
      <c r="E768" s="136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  <c r="AA768" s="128"/>
    </row>
    <row r="769" spans="1:27" ht="14.25" customHeight="1" x14ac:dyDescent="0.2">
      <c r="A769" s="135"/>
      <c r="B769" s="128"/>
      <c r="C769" s="128"/>
      <c r="D769" s="128"/>
      <c r="E769" s="136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  <c r="AA769" s="128"/>
    </row>
    <row r="770" spans="1:27" ht="14.25" customHeight="1" x14ac:dyDescent="0.2">
      <c r="A770" s="135"/>
      <c r="B770" s="128"/>
      <c r="C770" s="128"/>
      <c r="D770" s="128"/>
      <c r="E770" s="136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  <c r="AA770" s="128"/>
    </row>
    <row r="771" spans="1:27" ht="14.25" customHeight="1" x14ac:dyDescent="0.2">
      <c r="A771" s="135"/>
      <c r="B771" s="128"/>
      <c r="C771" s="128"/>
      <c r="D771" s="128"/>
      <c r="E771" s="136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  <c r="AA771" s="128"/>
    </row>
    <row r="772" spans="1:27" ht="14.25" customHeight="1" x14ac:dyDescent="0.2">
      <c r="A772" s="135"/>
      <c r="B772" s="128"/>
      <c r="C772" s="128"/>
      <c r="D772" s="128"/>
      <c r="E772" s="136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8"/>
    </row>
    <row r="773" spans="1:27" ht="14.25" customHeight="1" x14ac:dyDescent="0.2">
      <c r="A773" s="135"/>
      <c r="B773" s="128"/>
      <c r="C773" s="128"/>
      <c r="D773" s="128"/>
      <c r="E773" s="136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  <c r="AA773" s="128"/>
    </row>
    <row r="774" spans="1:27" ht="14.25" customHeight="1" x14ac:dyDescent="0.2">
      <c r="A774" s="135"/>
      <c r="B774" s="128"/>
      <c r="C774" s="128"/>
      <c r="D774" s="128"/>
      <c r="E774" s="136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  <c r="AA774" s="128"/>
    </row>
    <row r="775" spans="1:27" ht="14.25" customHeight="1" x14ac:dyDescent="0.2">
      <c r="A775" s="135"/>
      <c r="B775" s="128"/>
      <c r="C775" s="128"/>
      <c r="D775" s="128"/>
      <c r="E775" s="136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  <c r="AA775" s="128"/>
    </row>
    <row r="776" spans="1:27" ht="14.25" customHeight="1" x14ac:dyDescent="0.2">
      <c r="A776" s="135"/>
      <c r="B776" s="128"/>
      <c r="C776" s="128"/>
      <c r="D776" s="128"/>
      <c r="E776" s="136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  <c r="AA776" s="128"/>
    </row>
    <row r="777" spans="1:27" ht="14.25" customHeight="1" x14ac:dyDescent="0.2">
      <c r="A777" s="135"/>
      <c r="B777" s="128"/>
      <c r="C777" s="128"/>
      <c r="D777" s="128"/>
      <c r="E777" s="136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  <c r="AA777" s="128"/>
    </row>
    <row r="778" spans="1:27" ht="14.25" customHeight="1" x14ac:dyDescent="0.2">
      <c r="A778" s="135"/>
      <c r="B778" s="128"/>
      <c r="C778" s="128"/>
      <c r="D778" s="128"/>
      <c r="E778" s="136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  <c r="AA778" s="128"/>
    </row>
    <row r="779" spans="1:27" ht="14.25" customHeight="1" x14ac:dyDescent="0.2">
      <c r="A779" s="135"/>
      <c r="B779" s="128"/>
      <c r="C779" s="128"/>
      <c r="D779" s="128"/>
      <c r="E779" s="136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  <c r="AA779" s="128"/>
    </row>
    <row r="780" spans="1:27" ht="14.25" customHeight="1" x14ac:dyDescent="0.2">
      <c r="A780" s="135"/>
      <c r="B780" s="128"/>
      <c r="C780" s="128"/>
      <c r="D780" s="128"/>
      <c r="E780" s="136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  <c r="AA780" s="128"/>
    </row>
    <row r="781" spans="1:27" ht="14.25" customHeight="1" x14ac:dyDescent="0.2">
      <c r="A781" s="135"/>
      <c r="B781" s="128"/>
      <c r="C781" s="128"/>
      <c r="D781" s="128"/>
      <c r="E781" s="136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  <c r="AA781" s="128"/>
    </row>
    <row r="782" spans="1:27" ht="14.25" customHeight="1" x14ac:dyDescent="0.2">
      <c r="A782" s="135"/>
      <c r="B782" s="128"/>
      <c r="C782" s="128"/>
      <c r="D782" s="128"/>
      <c r="E782" s="136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  <c r="AA782" s="128"/>
    </row>
    <row r="783" spans="1:27" ht="14.25" customHeight="1" x14ac:dyDescent="0.2">
      <c r="A783" s="135"/>
      <c r="B783" s="128"/>
      <c r="C783" s="128"/>
      <c r="D783" s="128"/>
      <c r="E783" s="136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  <c r="AA783" s="128"/>
    </row>
    <row r="784" spans="1:27" ht="14.25" customHeight="1" x14ac:dyDescent="0.2">
      <c r="A784" s="135"/>
      <c r="B784" s="128"/>
      <c r="C784" s="128"/>
      <c r="D784" s="128"/>
      <c r="E784" s="136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  <c r="AA784" s="128"/>
    </row>
    <row r="785" spans="1:27" ht="14.25" customHeight="1" x14ac:dyDescent="0.2">
      <c r="A785" s="135"/>
      <c r="B785" s="128"/>
      <c r="C785" s="128"/>
      <c r="D785" s="128"/>
      <c r="E785" s="136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  <c r="AA785" s="128"/>
    </row>
    <row r="786" spans="1:27" ht="14.25" customHeight="1" x14ac:dyDescent="0.2">
      <c r="A786" s="135"/>
      <c r="B786" s="128"/>
      <c r="C786" s="128"/>
      <c r="D786" s="128"/>
      <c r="E786" s="136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  <c r="AA786" s="128"/>
    </row>
    <row r="787" spans="1:27" ht="14.25" customHeight="1" x14ac:dyDescent="0.2">
      <c r="A787" s="135"/>
      <c r="B787" s="128"/>
      <c r="C787" s="128"/>
      <c r="D787" s="128"/>
      <c r="E787" s="136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  <c r="AA787" s="128"/>
    </row>
    <row r="788" spans="1:27" ht="14.25" customHeight="1" x14ac:dyDescent="0.2">
      <c r="A788" s="135"/>
      <c r="B788" s="128"/>
      <c r="C788" s="128"/>
      <c r="D788" s="128"/>
      <c r="E788" s="136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  <c r="AA788" s="128"/>
    </row>
    <row r="789" spans="1:27" ht="14.25" customHeight="1" x14ac:dyDescent="0.2">
      <c r="A789" s="135"/>
      <c r="B789" s="128"/>
      <c r="C789" s="128"/>
      <c r="D789" s="128"/>
      <c r="E789" s="136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  <c r="AA789" s="128"/>
    </row>
    <row r="790" spans="1:27" ht="14.25" customHeight="1" x14ac:dyDescent="0.2">
      <c r="A790" s="135"/>
      <c r="B790" s="128"/>
      <c r="C790" s="128"/>
      <c r="D790" s="128"/>
      <c r="E790" s="136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  <c r="AA790" s="128"/>
    </row>
    <row r="791" spans="1:27" ht="14.25" customHeight="1" x14ac:dyDescent="0.2">
      <c r="A791" s="135"/>
      <c r="B791" s="128"/>
      <c r="C791" s="128"/>
      <c r="D791" s="128"/>
      <c r="E791" s="136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  <c r="AA791" s="128"/>
    </row>
    <row r="792" spans="1:27" ht="14.25" customHeight="1" x14ac:dyDescent="0.2">
      <c r="A792" s="135"/>
      <c r="B792" s="128"/>
      <c r="C792" s="128"/>
      <c r="D792" s="128"/>
      <c r="E792" s="136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  <c r="AA792" s="128"/>
    </row>
    <row r="793" spans="1:27" ht="14.25" customHeight="1" x14ac:dyDescent="0.2">
      <c r="A793" s="135"/>
      <c r="B793" s="128"/>
      <c r="C793" s="128"/>
      <c r="D793" s="128"/>
      <c r="E793" s="136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8"/>
    </row>
    <row r="794" spans="1:27" ht="14.25" customHeight="1" x14ac:dyDescent="0.2">
      <c r="A794" s="135"/>
      <c r="B794" s="128"/>
      <c r="C794" s="128"/>
      <c r="D794" s="128"/>
      <c r="E794" s="136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  <c r="AA794" s="128"/>
    </row>
    <row r="795" spans="1:27" ht="14.25" customHeight="1" x14ac:dyDescent="0.2">
      <c r="A795" s="135"/>
      <c r="B795" s="128"/>
      <c r="C795" s="128"/>
      <c r="D795" s="128"/>
      <c r="E795" s="136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  <c r="AA795" s="128"/>
    </row>
    <row r="796" spans="1:27" ht="14.25" customHeight="1" x14ac:dyDescent="0.2">
      <c r="A796" s="135"/>
      <c r="B796" s="128"/>
      <c r="C796" s="128"/>
      <c r="D796" s="128"/>
      <c r="E796" s="136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  <c r="AA796" s="128"/>
    </row>
    <row r="797" spans="1:27" ht="14.25" customHeight="1" x14ac:dyDescent="0.2">
      <c r="A797" s="135"/>
      <c r="B797" s="128"/>
      <c r="C797" s="128"/>
      <c r="D797" s="128"/>
      <c r="E797" s="136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  <c r="AA797" s="128"/>
    </row>
    <row r="798" spans="1:27" ht="14.25" customHeight="1" x14ac:dyDescent="0.2">
      <c r="A798" s="135"/>
      <c r="B798" s="128"/>
      <c r="C798" s="128"/>
      <c r="D798" s="128"/>
      <c r="E798" s="136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  <c r="AA798" s="128"/>
    </row>
    <row r="799" spans="1:27" ht="14.25" customHeight="1" x14ac:dyDescent="0.2">
      <c r="A799" s="135"/>
      <c r="B799" s="128"/>
      <c r="C799" s="128"/>
      <c r="D799" s="128"/>
      <c r="E799" s="136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  <c r="AA799" s="128"/>
    </row>
    <row r="800" spans="1:27" ht="14.25" customHeight="1" x14ac:dyDescent="0.2">
      <c r="A800" s="135"/>
      <c r="B800" s="128"/>
      <c r="C800" s="128"/>
      <c r="D800" s="128"/>
      <c r="E800" s="136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  <c r="AA800" s="128"/>
    </row>
    <row r="801" spans="1:27" ht="14.25" customHeight="1" x14ac:dyDescent="0.2">
      <c r="A801" s="135"/>
      <c r="B801" s="128"/>
      <c r="C801" s="128"/>
      <c r="D801" s="128"/>
      <c r="E801" s="136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  <c r="AA801" s="128"/>
    </row>
    <row r="802" spans="1:27" ht="14.25" customHeight="1" x14ac:dyDescent="0.2">
      <c r="A802" s="135"/>
      <c r="B802" s="128"/>
      <c r="C802" s="128"/>
      <c r="D802" s="128"/>
      <c r="E802" s="136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  <c r="AA802" s="128"/>
    </row>
    <row r="803" spans="1:27" ht="14.25" customHeight="1" x14ac:dyDescent="0.2">
      <c r="A803" s="135"/>
      <c r="B803" s="128"/>
      <c r="C803" s="128"/>
      <c r="D803" s="128"/>
      <c r="E803" s="136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  <c r="AA803" s="128"/>
    </row>
    <row r="804" spans="1:27" ht="14.25" customHeight="1" x14ac:dyDescent="0.2">
      <c r="A804" s="135"/>
      <c r="B804" s="128"/>
      <c r="C804" s="128"/>
      <c r="D804" s="128"/>
      <c r="E804" s="136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  <c r="AA804" s="128"/>
    </row>
    <row r="805" spans="1:27" ht="14.25" customHeight="1" x14ac:dyDescent="0.2">
      <c r="A805" s="135"/>
      <c r="B805" s="128"/>
      <c r="C805" s="128"/>
      <c r="D805" s="128"/>
      <c r="E805" s="136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  <c r="AA805" s="128"/>
    </row>
    <row r="806" spans="1:27" ht="14.25" customHeight="1" x14ac:dyDescent="0.2">
      <c r="A806" s="135"/>
      <c r="B806" s="128"/>
      <c r="C806" s="128"/>
      <c r="D806" s="128"/>
      <c r="E806" s="136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  <c r="AA806" s="128"/>
    </row>
    <row r="807" spans="1:27" ht="14.25" customHeight="1" x14ac:dyDescent="0.2">
      <c r="A807" s="135"/>
      <c r="B807" s="128"/>
      <c r="C807" s="128"/>
      <c r="D807" s="128"/>
      <c r="E807" s="136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  <c r="AA807" s="128"/>
    </row>
    <row r="808" spans="1:27" ht="14.25" customHeight="1" x14ac:dyDescent="0.2">
      <c r="A808" s="135"/>
      <c r="B808" s="128"/>
      <c r="C808" s="128"/>
      <c r="D808" s="128"/>
      <c r="E808" s="136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  <c r="AA808" s="128"/>
    </row>
    <row r="809" spans="1:27" ht="14.25" customHeight="1" x14ac:dyDescent="0.2">
      <c r="A809" s="135"/>
      <c r="B809" s="128"/>
      <c r="C809" s="128"/>
      <c r="D809" s="128"/>
      <c r="E809" s="136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  <c r="AA809" s="128"/>
    </row>
    <row r="810" spans="1:27" ht="14.25" customHeight="1" x14ac:dyDescent="0.2">
      <c r="A810" s="135"/>
      <c r="B810" s="128"/>
      <c r="C810" s="128"/>
      <c r="D810" s="128"/>
      <c r="E810" s="136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  <c r="AA810" s="128"/>
    </row>
    <row r="811" spans="1:27" ht="14.25" customHeight="1" x14ac:dyDescent="0.2">
      <c r="A811" s="135"/>
      <c r="B811" s="128"/>
      <c r="C811" s="128"/>
      <c r="D811" s="128"/>
      <c r="E811" s="136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  <c r="AA811" s="128"/>
    </row>
    <row r="812" spans="1:27" ht="14.25" customHeight="1" x14ac:dyDescent="0.2">
      <c r="A812" s="135"/>
      <c r="B812" s="128"/>
      <c r="C812" s="128"/>
      <c r="D812" s="128"/>
      <c r="E812" s="136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  <c r="AA812" s="128"/>
    </row>
    <row r="813" spans="1:27" ht="14.25" customHeight="1" x14ac:dyDescent="0.2">
      <c r="A813" s="135"/>
      <c r="B813" s="128"/>
      <c r="C813" s="128"/>
      <c r="D813" s="128"/>
      <c r="E813" s="136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  <c r="AA813" s="128"/>
    </row>
    <row r="814" spans="1:27" ht="14.25" customHeight="1" x14ac:dyDescent="0.2">
      <c r="A814" s="135"/>
      <c r="B814" s="128"/>
      <c r="C814" s="128"/>
      <c r="D814" s="128"/>
      <c r="E814" s="136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  <c r="AA814" s="128"/>
    </row>
    <row r="815" spans="1:27" ht="14.25" customHeight="1" x14ac:dyDescent="0.2">
      <c r="A815" s="135"/>
      <c r="B815" s="128"/>
      <c r="C815" s="128"/>
      <c r="D815" s="128"/>
      <c r="E815" s="136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  <c r="AA815" s="128"/>
    </row>
    <row r="816" spans="1:27" ht="14.25" customHeight="1" x14ac:dyDescent="0.2">
      <c r="A816" s="135"/>
      <c r="B816" s="128"/>
      <c r="C816" s="128"/>
      <c r="D816" s="128"/>
      <c r="E816" s="136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  <c r="AA816" s="128"/>
    </row>
    <row r="817" spans="1:27" ht="14.25" customHeight="1" x14ac:dyDescent="0.2">
      <c r="A817" s="135"/>
      <c r="B817" s="128"/>
      <c r="C817" s="128"/>
      <c r="D817" s="128"/>
      <c r="E817" s="136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  <c r="AA817" s="128"/>
    </row>
    <row r="818" spans="1:27" ht="14.25" customHeight="1" x14ac:dyDescent="0.2">
      <c r="A818" s="135"/>
      <c r="B818" s="128"/>
      <c r="C818" s="128"/>
      <c r="D818" s="128"/>
      <c r="E818" s="136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  <c r="AA818" s="128"/>
    </row>
    <row r="819" spans="1:27" ht="14.25" customHeight="1" x14ac:dyDescent="0.2">
      <c r="A819" s="135"/>
      <c r="B819" s="128"/>
      <c r="C819" s="128"/>
      <c r="D819" s="128"/>
      <c r="E819" s="136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  <c r="AA819" s="128"/>
    </row>
    <row r="820" spans="1:27" ht="14.25" customHeight="1" x14ac:dyDescent="0.2">
      <c r="A820" s="135"/>
      <c r="B820" s="128"/>
      <c r="C820" s="128"/>
      <c r="D820" s="128"/>
      <c r="E820" s="136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  <c r="AA820" s="128"/>
    </row>
    <row r="821" spans="1:27" ht="14.25" customHeight="1" x14ac:dyDescent="0.2">
      <c r="A821" s="135"/>
      <c r="B821" s="128"/>
      <c r="C821" s="128"/>
      <c r="D821" s="128"/>
      <c r="E821" s="136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  <c r="AA821" s="128"/>
    </row>
    <row r="822" spans="1:27" ht="14.25" customHeight="1" x14ac:dyDescent="0.2">
      <c r="A822" s="135"/>
      <c r="B822" s="128"/>
      <c r="C822" s="128"/>
      <c r="D822" s="128"/>
      <c r="E822" s="136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  <c r="AA822" s="128"/>
    </row>
    <row r="823" spans="1:27" ht="14.25" customHeight="1" x14ac:dyDescent="0.2">
      <c r="A823" s="135"/>
      <c r="B823" s="128"/>
      <c r="C823" s="128"/>
      <c r="D823" s="128"/>
      <c r="E823" s="136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  <c r="AA823" s="128"/>
    </row>
    <row r="824" spans="1:27" ht="14.25" customHeight="1" x14ac:dyDescent="0.2">
      <c r="A824" s="135"/>
      <c r="B824" s="128"/>
      <c r="C824" s="128"/>
      <c r="D824" s="128"/>
      <c r="E824" s="136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  <c r="AA824" s="128"/>
    </row>
    <row r="825" spans="1:27" ht="14.25" customHeight="1" x14ac:dyDescent="0.2">
      <c r="A825" s="135"/>
      <c r="B825" s="128"/>
      <c r="C825" s="128"/>
      <c r="D825" s="128"/>
      <c r="E825" s="136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  <c r="AA825" s="128"/>
    </row>
    <row r="826" spans="1:27" ht="14.25" customHeight="1" x14ac:dyDescent="0.2">
      <c r="A826" s="135"/>
      <c r="B826" s="128"/>
      <c r="C826" s="128"/>
      <c r="D826" s="128"/>
      <c r="E826" s="136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  <c r="AA826" s="128"/>
    </row>
    <row r="827" spans="1:27" ht="14.25" customHeight="1" x14ac:dyDescent="0.2">
      <c r="A827" s="135"/>
      <c r="B827" s="128"/>
      <c r="C827" s="128"/>
      <c r="D827" s="128"/>
      <c r="E827" s="136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  <c r="AA827" s="128"/>
    </row>
    <row r="828" spans="1:27" ht="14.25" customHeight="1" x14ac:dyDescent="0.2">
      <c r="A828" s="135"/>
      <c r="B828" s="128"/>
      <c r="C828" s="128"/>
      <c r="D828" s="128"/>
      <c r="E828" s="136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  <c r="AA828" s="128"/>
    </row>
    <row r="829" spans="1:27" ht="14.25" customHeight="1" x14ac:dyDescent="0.2">
      <c r="A829" s="135"/>
      <c r="B829" s="128"/>
      <c r="C829" s="128"/>
      <c r="D829" s="128"/>
      <c r="E829" s="136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  <c r="AA829" s="128"/>
    </row>
    <row r="830" spans="1:27" ht="14.25" customHeight="1" x14ac:dyDescent="0.2">
      <c r="A830" s="135"/>
      <c r="B830" s="128"/>
      <c r="C830" s="128"/>
      <c r="D830" s="128"/>
      <c r="E830" s="136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  <c r="AA830" s="128"/>
    </row>
    <row r="831" spans="1:27" ht="14.25" customHeight="1" x14ac:dyDescent="0.2">
      <c r="A831" s="135"/>
      <c r="B831" s="128"/>
      <c r="C831" s="128"/>
      <c r="D831" s="128"/>
      <c r="E831" s="136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  <c r="AA831" s="128"/>
    </row>
    <row r="832" spans="1:27" ht="14.25" customHeight="1" x14ac:dyDescent="0.2">
      <c r="A832" s="135"/>
      <c r="B832" s="128"/>
      <c r="C832" s="128"/>
      <c r="D832" s="128"/>
      <c r="E832" s="136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  <c r="AA832" s="128"/>
    </row>
    <row r="833" spans="1:27" ht="14.25" customHeight="1" x14ac:dyDescent="0.2">
      <c r="A833" s="135"/>
      <c r="B833" s="128"/>
      <c r="C833" s="128"/>
      <c r="D833" s="128"/>
      <c r="E833" s="136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  <c r="AA833" s="128"/>
    </row>
    <row r="834" spans="1:27" ht="14.25" customHeight="1" x14ac:dyDescent="0.2">
      <c r="A834" s="135"/>
      <c r="B834" s="128"/>
      <c r="C834" s="128"/>
      <c r="D834" s="128"/>
      <c r="E834" s="136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  <c r="AA834" s="128"/>
    </row>
    <row r="835" spans="1:27" ht="14.25" customHeight="1" x14ac:dyDescent="0.2">
      <c r="A835" s="135"/>
      <c r="B835" s="128"/>
      <c r="C835" s="128"/>
      <c r="D835" s="128"/>
      <c r="E835" s="136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  <c r="AA835" s="128"/>
    </row>
    <row r="836" spans="1:27" ht="14.25" customHeight="1" x14ac:dyDescent="0.2">
      <c r="A836" s="135"/>
      <c r="B836" s="128"/>
      <c r="C836" s="128"/>
      <c r="D836" s="128"/>
      <c r="E836" s="136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  <c r="AA836" s="128"/>
    </row>
    <row r="837" spans="1:27" ht="14.25" customHeight="1" x14ac:dyDescent="0.2">
      <c r="A837" s="135"/>
      <c r="B837" s="128"/>
      <c r="C837" s="128"/>
      <c r="D837" s="128"/>
      <c r="E837" s="136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  <c r="AA837" s="128"/>
    </row>
    <row r="838" spans="1:27" ht="14.25" customHeight="1" x14ac:dyDescent="0.2">
      <c r="A838" s="135"/>
      <c r="B838" s="128"/>
      <c r="C838" s="128"/>
      <c r="D838" s="128"/>
      <c r="E838" s="136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  <c r="AA838" s="128"/>
    </row>
    <row r="839" spans="1:27" ht="14.25" customHeight="1" x14ac:dyDescent="0.2">
      <c r="A839" s="135"/>
      <c r="B839" s="128"/>
      <c r="C839" s="128"/>
      <c r="D839" s="128"/>
      <c r="E839" s="136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  <c r="AA839" s="128"/>
    </row>
    <row r="840" spans="1:27" ht="14.25" customHeight="1" x14ac:dyDescent="0.2">
      <c r="A840" s="135"/>
      <c r="B840" s="128"/>
      <c r="C840" s="128"/>
      <c r="D840" s="128"/>
      <c r="E840" s="136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  <c r="AA840" s="128"/>
    </row>
    <row r="841" spans="1:27" ht="14.25" customHeight="1" x14ac:dyDescent="0.2">
      <c r="A841" s="135"/>
      <c r="B841" s="128"/>
      <c r="C841" s="128"/>
      <c r="D841" s="128"/>
      <c r="E841" s="136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  <c r="AA841" s="128"/>
    </row>
    <row r="842" spans="1:27" ht="14.25" customHeight="1" x14ac:dyDescent="0.2">
      <c r="A842" s="135"/>
      <c r="B842" s="128"/>
      <c r="C842" s="128"/>
      <c r="D842" s="128"/>
      <c r="E842" s="136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  <c r="AA842" s="128"/>
    </row>
    <row r="843" spans="1:27" ht="14.25" customHeight="1" x14ac:dyDescent="0.2">
      <c r="A843" s="135"/>
      <c r="B843" s="128"/>
      <c r="C843" s="128"/>
      <c r="D843" s="128"/>
      <c r="E843" s="136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  <c r="AA843" s="128"/>
    </row>
    <row r="844" spans="1:27" ht="14.25" customHeight="1" x14ac:dyDescent="0.2">
      <c r="A844" s="135"/>
      <c r="B844" s="128"/>
      <c r="C844" s="128"/>
      <c r="D844" s="128"/>
      <c r="E844" s="136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  <c r="AA844" s="128"/>
    </row>
    <row r="845" spans="1:27" ht="14.25" customHeight="1" x14ac:dyDescent="0.2">
      <c r="A845" s="135"/>
      <c r="B845" s="128"/>
      <c r="C845" s="128"/>
      <c r="D845" s="128"/>
      <c r="E845" s="136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  <c r="AA845" s="128"/>
    </row>
    <row r="846" spans="1:27" ht="14.25" customHeight="1" x14ac:dyDescent="0.2">
      <c r="A846" s="135"/>
      <c r="B846" s="128"/>
      <c r="C846" s="128"/>
      <c r="D846" s="128"/>
      <c r="E846" s="136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  <c r="AA846" s="128"/>
    </row>
    <row r="847" spans="1:27" ht="14.25" customHeight="1" x14ac:dyDescent="0.2">
      <c r="A847" s="135"/>
      <c r="B847" s="128"/>
      <c r="C847" s="128"/>
      <c r="D847" s="128"/>
      <c r="E847" s="136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  <c r="AA847" s="128"/>
    </row>
    <row r="848" spans="1:27" ht="14.25" customHeight="1" x14ac:dyDescent="0.2">
      <c r="A848" s="135"/>
      <c r="B848" s="128"/>
      <c r="C848" s="128"/>
      <c r="D848" s="128"/>
      <c r="E848" s="136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  <c r="AA848" s="128"/>
    </row>
    <row r="849" spans="1:27" ht="14.25" customHeight="1" x14ac:dyDescent="0.2">
      <c r="A849" s="135"/>
      <c r="B849" s="128"/>
      <c r="C849" s="128"/>
      <c r="D849" s="128"/>
      <c r="E849" s="136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  <c r="AA849" s="128"/>
    </row>
    <row r="850" spans="1:27" ht="14.25" customHeight="1" x14ac:dyDescent="0.2">
      <c r="A850" s="135"/>
      <c r="B850" s="128"/>
      <c r="C850" s="128"/>
      <c r="D850" s="128"/>
      <c r="E850" s="136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  <c r="AA850" s="128"/>
    </row>
    <row r="851" spans="1:27" ht="14.25" customHeight="1" x14ac:dyDescent="0.2">
      <c r="A851" s="135"/>
      <c r="B851" s="128"/>
      <c r="C851" s="128"/>
      <c r="D851" s="128"/>
      <c r="E851" s="136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  <c r="AA851" s="128"/>
    </row>
    <row r="852" spans="1:27" ht="14.25" customHeight="1" x14ac:dyDescent="0.2">
      <c r="A852" s="135"/>
      <c r="B852" s="128"/>
      <c r="C852" s="128"/>
      <c r="D852" s="128"/>
      <c r="E852" s="136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  <c r="AA852" s="128"/>
    </row>
    <row r="853" spans="1:27" ht="14.25" customHeight="1" x14ac:dyDescent="0.2">
      <c r="A853" s="135"/>
      <c r="B853" s="128"/>
      <c r="C853" s="128"/>
      <c r="D853" s="128"/>
      <c r="E853" s="136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  <c r="AA853" s="128"/>
    </row>
    <row r="854" spans="1:27" ht="14.25" customHeight="1" x14ac:dyDescent="0.2">
      <c r="A854" s="135"/>
      <c r="B854" s="128"/>
      <c r="C854" s="128"/>
      <c r="D854" s="128"/>
      <c r="E854" s="136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  <c r="AA854" s="128"/>
    </row>
    <row r="855" spans="1:27" ht="14.25" customHeight="1" x14ac:dyDescent="0.2">
      <c r="A855" s="135"/>
      <c r="B855" s="128"/>
      <c r="C855" s="128"/>
      <c r="D855" s="128"/>
      <c r="E855" s="136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</row>
    <row r="856" spans="1:27" ht="14.25" customHeight="1" x14ac:dyDescent="0.2">
      <c r="A856" s="135"/>
      <c r="B856" s="128"/>
      <c r="C856" s="128"/>
      <c r="D856" s="128"/>
      <c r="E856" s="136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8"/>
    </row>
    <row r="857" spans="1:27" ht="14.25" customHeight="1" x14ac:dyDescent="0.2">
      <c r="A857" s="135"/>
      <c r="B857" s="128"/>
      <c r="C857" s="128"/>
      <c r="D857" s="128"/>
      <c r="E857" s="136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8"/>
    </row>
    <row r="858" spans="1:27" ht="14.25" customHeight="1" x14ac:dyDescent="0.2">
      <c r="A858" s="135"/>
      <c r="B858" s="128"/>
      <c r="C858" s="128"/>
      <c r="D858" s="128"/>
      <c r="E858" s="136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  <c r="AA858" s="128"/>
    </row>
    <row r="859" spans="1:27" ht="14.25" customHeight="1" x14ac:dyDescent="0.2">
      <c r="A859" s="135"/>
      <c r="B859" s="128"/>
      <c r="C859" s="128"/>
      <c r="D859" s="128"/>
      <c r="E859" s="136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  <c r="AA859" s="128"/>
    </row>
    <row r="860" spans="1:27" ht="14.25" customHeight="1" x14ac:dyDescent="0.2">
      <c r="A860" s="135"/>
      <c r="B860" s="128"/>
      <c r="C860" s="128"/>
      <c r="D860" s="128"/>
      <c r="E860" s="136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  <c r="AA860" s="128"/>
    </row>
    <row r="861" spans="1:27" ht="14.25" customHeight="1" x14ac:dyDescent="0.2">
      <c r="A861" s="135"/>
      <c r="B861" s="128"/>
      <c r="C861" s="128"/>
      <c r="D861" s="128"/>
      <c r="E861" s="136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  <c r="AA861" s="128"/>
    </row>
    <row r="862" spans="1:27" ht="14.25" customHeight="1" x14ac:dyDescent="0.2">
      <c r="A862" s="135"/>
      <c r="B862" s="128"/>
      <c r="C862" s="128"/>
      <c r="D862" s="128"/>
      <c r="E862" s="136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</row>
    <row r="863" spans="1:27" ht="14.25" customHeight="1" x14ac:dyDescent="0.2">
      <c r="A863" s="135"/>
      <c r="B863" s="128"/>
      <c r="C863" s="128"/>
      <c r="D863" s="128"/>
      <c r="E863" s="136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  <c r="AA863" s="128"/>
    </row>
    <row r="864" spans="1:27" ht="14.25" customHeight="1" x14ac:dyDescent="0.2">
      <c r="A864" s="135"/>
      <c r="B864" s="128"/>
      <c r="C864" s="128"/>
      <c r="D864" s="128"/>
      <c r="E864" s="136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8"/>
    </row>
    <row r="865" spans="1:27" ht="14.25" customHeight="1" x14ac:dyDescent="0.2">
      <c r="A865" s="135"/>
      <c r="B865" s="128"/>
      <c r="C865" s="128"/>
      <c r="D865" s="128"/>
      <c r="E865" s="136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8"/>
    </row>
    <row r="866" spans="1:27" ht="14.25" customHeight="1" x14ac:dyDescent="0.2">
      <c r="A866" s="135"/>
      <c r="B866" s="128"/>
      <c r="C866" s="128"/>
      <c r="D866" s="128"/>
      <c r="E866" s="136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8"/>
    </row>
    <row r="867" spans="1:27" ht="14.25" customHeight="1" x14ac:dyDescent="0.2">
      <c r="A867" s="135"/>
      <c r="B867" s="128"/>
      <c r="C867" s="128"/>
      <c r="D867" s="128"/>
      <c r="E867" s="136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  <c r="AA867" s="128"/>
    </row>
    <row r="868" spans="1:27" ht="14.25" customHeight="1" x14ac:dyDescent="0.2">
      <c r="A868" s="135"/>
      <c r="B868" s="128"/>
      <c r="C868" s="128"/>
      <c r="D868" s="128"/>
      <c r="E868" s="136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  <c r="AA868" s="128"/>
    </row>
    <row r="869" spans="1:27" ht="14.25" customHeight="1" x14ac:dyDescent="0.2">
      <c r="A869" s="135"/>
      <c r="B869" s="128"/>
      <c r="C869" s="128"/>
      <c r="D869" s="128"/>
      <c r="E869" s="136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  <c r="AA869" s="128"/>
    </row>
    <row r="870" spans="1:27" ht="14.25" customHeight="1" x14ac:dyDescent="0.2">
      <c r="A870" s="135"/>
      <c r="B870" s="128"/>
      <c r="C870" s="128"/>
      <c r="D870" s="128"/>
      <c r="E870" s="136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  <c r="AA870" s="128"/>
    </row>
    <row r="871" spans="1:27" ht="14.25" customHeight="1" x14ac:dyDescent="0.2">
      <c r="A871" s="135"/>
      <c r="B871" s="128"/>
      <c r="C871" s="128"/>
      <c r="D871" s="128"/>
      <c r="E871" s="136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  <c r="AA871" s="128"/>
    </row>
    <row r="872" spans="1:27" ht="14.25" customHeight="1" x14ac:dyDescent="0.2">
      <c r="A872" s="135"/>
      <c r="B872" s="128"/>
      <c r="C872" s="128"/>
      <c r="D872" s="128"/>
      <c r="E872" s="136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  <c r="AA872" s="128"/>
    </row>
    <row r="873" spans="1:27" ht="14.25" customHeight="1" x14ac:dyDescent="0.2">
      <c r="A873" s="135"/>
      <c r="B873" s="128"/>
      <c r="C873" s="128"/>
      <c r="D873" s="128"/>
      <c r="E873" s="136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  <c r="AA873" s="128"/>
    </row>
    <row r="874" spans="1:27" ht="14.25" customHeight="1" x14ac:dyDescent="0.2">
      <c r="A874" s="135"/>
      <c r="B874" s="128"/>
      <c r="C874" s="128"/>
      <c r="D874" s="128"/>
      <c r="E874" s="136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  <c r="AA874" s="128"/>
    </row>
    <row r="875" spans="1:27" ht="14.25" customHeight="1" x14ac:dyDescent="0.2">
      <c r="A875" s="135"/>
      <c r="B875" s="128"/>
      <c r="C875" s="128"/>
      <c r="D875" s="128"/>
      <c r="E875" s="136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  <c r="AA875" s="128"/>
    </row>
    <row r="876" spans="1:27" ht="14.25" customHeight="1" x14ac:dyDescent="0.2">
      <c r="A876" s="135"/>
      <c r="B876" s="128"/>
      <c r="C876" s="128"/>
      <c r="D876" s="128"/>
      <c r="E876" s="136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  <c r="AA876" s="128"/>
    </row>
    <row r="877" spans="1:27" ht="14.25" customHeight="1" x14ac:dyDescent="0.2">
      <c r="A877" s="135"/>
      <c r="B877" s="128"/>
      <c r="C877" s="128"/>
      <c r="D877" s="128"/>
      <c r="E877" s="136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  <c r="AA877" s="128"/>
    </row>
    <row r="878" spans="1:27" ht="14.25" customHeight="1" x14ac:dyDescent="0.2">
      <c r="A878" s="135"/>
      <c r="B878" s="128"/>
      <c r="C878" s="128"/>
      <c r="D878" s="128"/>
      <c r="E878" s="136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  <c r="AA878" s="128"/>
    </row>
    <row r="879" spans="1:27" ht="14.25" customHeight="1" x14ac:dyDescent="0.2">
      <c r="A879" s="135"/>
      <c r="B879" s="128"/>
      <c r="C879" s="128"/>
      <c r="D879" s="128"/>
      <c r="E879" s="136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  <c r="AA879" s="128"/>
    </row>
    <row r="880" spans="1:27" ht="14.25" customHeight="1" x14ac:dyDescent="0.2">
      <c r="A880" s="135"/>
      <c r="B880" s="128"/>
      <c r="C880" s="128"/>
      <c r="D880" s="128"/>
      <c r="E880" s="136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  <c r="AA880" s="128"/>
    </row>
    <row r="881" spans="1:27" ht="14.25" customHeight="1" x14ac:dyDescent="0.2">
      <c r="A881" s="135"/>
      <c r="B881" s="128"/>
      <c r="C881" s="128"/>
      <c r="D881" s="128"/>
      <c r="E881" s="136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  <c r="AA881" s="128"/>
    </row>
    <row r="882" spans="1:27" ht="14.25" customHeight="1" x14ac:dyDescent="0.2">
      <c r="A882" s="135"/>
      <c r="B882" s="128"/>
      <c r="C882" s="128"/>
      <c r="D882" s="128"/>
      <c r="E882" s="136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  <c r="AA882" s="128"/>
    </row>
    <row r="883" spans="1:27" ht="14.25" customHeight="1" x14ac:dyDescent="0.2">
      <c r="A883" s="135"/>
      <c r="B883" s="128"/>
      <c r="C883" s="128"/>
      <c r="D883" s="128"/>
      <c r="E883" s="136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  <c r="AA883" s="128"/>
    </row>
    <row r="884" spans="1:27" ht="14.25" customHeight="1" x14ac:dyDescent="0.2">
      <c r="A884" s="135"/>
      <c r="B884" s="128"/>
      <c r="C884" s="128"/>
      <c r="D884" s="128"/>
      <c r="E884" s="136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  <c r="AA884" s="128"/>
    </row>
    <row r="885" spans="1:27" ht="14.25" customHeight="1" x14ac:dyDescent="0.2">
      <c r="A885" s="135"/>
      <c r="B885" s="128"/>
      <c r="C885" s="128"/>
      <c r="D885" s="128"/>
      <c r="E885" s="136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  <c r="AA885" s="128"/>
    </row>
    <row r="886" spans="1:27" ht="14.25" customHeight="1" x14ac:dyDescent="0.2">
      <c r="A886" s="135"/>
      <c r="B886" s="128"/>
      <c r="C886" s="128"/>
      <c r="D886" s="128"/>
      <c r="E886" s="136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  <c r="AA886" s="128"/>
    </row>
    <row r="887" spans="1:27" ht="14.25" customHeight="1" x14ac:dyDescent="0.2">
      <c r="A887" s="135"/>
      <c r="B887" s="128"/>
      <c r="C887" s="128"/>
      <c r="D887" s="128"/>
      <c r="E887" s="136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  <c r="AA887" s="128"/>
    </row>
    <row r="888" spans="1:27" ht="14.25" customHeight="1" x14ac:dyDescent="0.2">
      <c r="A888" s="135"/>
      <c r="B888" s="128"/>
      <c r="C888" s="128"/>
      <c r="D888" s="128"/>
      <c r="E888" s="136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  <c r="AA888" s="128"/>
    </row>
    <row r="889" spans="1:27" ht="14.25" customHeight="1" x14ac:dyDescent="0.2">
      <c r="A889" s="135"/>
      <c r="B889" s="128"/>
      <c r="C889" s="128"/>
      <c r="D889" s="128"/>
      <c r="E889" s="136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  <c r="AA889" s="128"/>
    </row>
    <row r="890" spans="1:27" ht="14.25" customHeight="1" x14ac:dyDescent="0.2">
      <c r="A890" s="135"/>
      <c r="B890" s="128"/>
      <c r="C890" s="128"/>
      <c r="D890" s="128"/>
      <c r="E890" s="136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  <c r="AA890" s="128"/>
    </row>
    <row r="891" spans="1:27" ht="14.25" customHeight="1" x14ac:dyDescent="0.2">
      <c r="A891" s="135"/>
      <c r="B891" s="128"/>
      <c r="C891" s="128"/>
      <c r="D891" s="128"/>
      <c r="E891" s="136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  <c r="AA891" s="128"/>
    </row>
    <row r="892" spans="1:27" ht="14.25" customHeight="1" x14ac:dyDescent="0.2">
      <c r="A892" s="135"/>
      <c r="B892" s="128"/>
      <c r="C892" s="128"/>
      <c r="D892" s="128"/>
      <c r="E892" s="136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  <c r="AA892" s="128"/>
    </row>
    <row r="893" spans="1:27" ht="14.25" customHeight="1" x14ac:dyDescent="0.2">
      <c r="A893" s="135"/>
      <c r="B893" s="128"/>
      <c r="C893" s="128"/>
      <c r="D893" s="128"/>
      <c r="E893" s="136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  <c r="AA893" s="128"/>
    </row>
    <row r="894" spans="1:27" ht="14.25" customHeight="1" x14ac:dyDescent="0.2">
      <c r="A894" s="135"/>
      <c r="B894" s="128"/>
      <c r="C894" s="128"/>
      <c r="D894" s="128"/>
      <c r="E894" s="136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  <c r="AA894" s="128"/>
    </row>
    <row r="895" spans="1:27" ht="14.25" customHeight="1" x14ac:dyDescent="0.2">
      <c r="A895" s="135"/>
      <c r="B895" s="128"/>
      <c r="C895" s="128"/>
      <c r="D895" s="128"/>
      <c r="E895" s="136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  <c r="AA895" s="128"/>
    </row>
    <row r="896" spans="1:27" ht="14.25" customHeight="1" x14ac:dyDescent="0.2">
      <c r="A896" s="135"/>
      <c r="B896" s="128"/>
      <c r="C896" s="128"/>
      <c r="D896" s="128"/>
      <c r="E896" s="136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  <c r="AA896" s="128"/>
    </row>
    <row r="897" spans="1:27" ht="14.25" customHeight="1" x14ac:dyDescent="0.2">
      <c r="A897" s="135"/>
      <c r="B897" s="128"/>
      <c r="C897" s="128"/>
      <c r="D897" s="128"/>
      <c r="E897" s="136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  <c r="AA897" s="128"/>
    </row>
    <row r="898" spans="1:27" ht="14.25" customHeight="1" x14ac:dyDescent="0.2">
      <c r="A898" s="135"/>
      <c r="B898" s="128"/>
      <c r="C898" s="128"/>
      <c r="D898" s="128"/>
      <c r="E898" s="136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  <c r="AA898" s="128"/>
    </row>
    <row r="899" spans="1:27" ht="14.25" customHeight="1" x14ac:dyDescent="0.2">
      <c r="A899" s="135"/>
      <c r="B899" s="128"/>
      <c r="C899" s="128"/>
      <c r="D899" s="128"/>
      <c r="E899" s="136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  <c r="AA899" s="128"/>
    </row>
    <row r="900" spans="1:27" ht="14.25" customHeight="1" x14ac:dyDescent="0.2">
      <c r="A900" s="135"/>
      <c r="B900" s="128"/>
      <c r="C900" s="128"/>
      <c r="D900" s="128"/>
      <c r="E900" s="136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  <c r="AA900" s="128"/>
    </row>
    <row r="901" spans="1:27" ht="14.25" customHeight="1" x14ac:dyDescent="0.2">
      <c r="A901" s="135"/>
      <c r="B901" s="128"/>
      <c r="C901" s="128"/>
      <c r="D901" s="128"/>
      <c r="E901" s="136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  <c r="AA901" s="128"/>
    </row>
    <row r="902" spans="1:27" ht="14.25" customHeight="1" x14ac:dyDescent="0.2">
      <c r="A902" s="135"/>
      <c r="B902" s="128"/>
      <c r="C902" s="128"/>
      <c r="D902" s="128"/>
      <c r="E902" s="136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  <c r="AA902" s="128"/>
    </row>
    <row r="903" spans="1:27" ht="14.25" customHeight="1" x14ac:dyDescent="0.2">
      <c r="A903" s="135"/>
      <c r="B903" s="128"/>
      <c r="C903" s="128"/>
      <c r="D903" s="128"/>
      <c r="E903" s="136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  <c r="AA903" s="128"/>
    </row>
    <row r="904" spans="1:27" ht="14.25" customHeight="1" x14ac:dyDescent="0.2">
      <c r="A904" s="135"/>
      <c r="B904" s="128"/>
      <c r="C904" s="128"/>
      <c r="D904" s="128"/>
      <c r="E904" s="136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  <c r="AA904" s="128"/>
    </row>
    <row r="905" spans="1:27" ht="14.25" customHeight="1" x14ac:dyDescent="0.2">
      <c r="A905" s="135"/>
      <c r="B905" s="128"/>
      <c r="C905" s="128"/>
      <c r="D905" s="128"/>
      <c r="E905" s="136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  <c r="AA905" s="128"/>
    </row>
    <row r="906" spans="1:27" ht="14.25" customHeight="1" x14ac:dyDescent="0.2">
      <c r="A906" s="135"/>
      <c r="B906" s="128"/>
      <c r="C906" s="128"/>
      <c r="D906" s="128"/>
      <c r="E906" s="136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  <c r="AA906" s="128"/>
    </row>
    <row r="907" spans="1:27" ht="14.25" customHeight="1" x14ac:dyDescent="0.2">
      <c r="A907" s="135"/>
      <c r="B907" s="128"/>
      <c r="C907" s="128"/>
      <c r="D907" s="128"/>
      <c r="E907" s="136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  <c r="AA907" s="128"/>
    </row>
    <row r="908" spans="1:27" ht="14.25" customHeight="1" x14ac:dyDescent="0.2">
      <c r="A908" s="135"/>
      <c r="B908" s="128"/>
      <c r="C908" s="128"/>
      <c r="D908" s="128"/>
      <c r="E908" s="136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  <c r="AA908" s="128"/>
    </row>
    <row r="909" spans="1:27" ht="14.25" customHeight="1" x14ac:dyDescent="0.2">
      <c r="A909" s="135"/>
      <c r="B909" s="128"/>
      <c r="C909" s="128"/>
      <c r="D909" s="128"/>
      <c r="E909" s="136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  <c r="AA909" s="128"/>
    </row>
    <row r="910" spans="1:27" ht="14.25" customHeight="1" x14ac:dyDescent="0.2">
      <c r="A910" s="135"/>
      <c r="B910" s="128"/>
      <c r="C910" s="128"/>
      <c r="D910" s="128"/>
      <c r="E910" s="136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  <c r="AA910" s="128"/>
    </row>
    <row r="911" spans="1:27" ht="14.25" customHeight="1" x14ac:dyDescent="0.2">
      <c r="A911" s="135"/>
      <c r="B911" s="128"/>
      <c r="C911" s="128"/>
      <c r="D911" s="128"/>
      <c r="E911" s="136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  <c r="AA911" s="128"/>
    </row>
    <row r="912" spans="1:27" ht="14.25" customHeight="1" x14ac:dyDescent="0.2">
      <c r="A912" s="135"/>
      <c r="B912" s="128"/>
      <c r="C912" s="128"/>
      <c r="D912" s="128"/>
      <c r="E912" s="136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  <c r="AA912" s="128"/>
    </row>
    <row r="913" spans="1:27" ht="14.25" customHeight="1" x14ac:dyDescent="0.2">
      <c r="A913" s="135"/>
      <c r="B913" s="128"/>
      <c r="C913" s="128"/>
      <c r="D913" s="128"/>
      <c r="E913" s="136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  <c r="AA913" s="128"/>
    </row>
    <row r="914" spans="1:27" ht="14.25" customHeight="1" x14ac:dyDescent="0.2">
      <c r="A914" s="135"/>
      <c r="B914" s="128"/>
      <c r="C914" s="128"/>
      <c r="D914" s="128"/>
      <c r="E914" s="136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  <c r="AA914" s="128"/>
    </row>
    <row r="915" spans="1:27" ht="14.25" customHeight="1" x14ac:dyDescent="0.2">
      <c r="A915" s="135"/>
      <c r="B915" s="128"/>
      <c r="C915" s="128"/>
      <c r="D915" s="128"/>
      <c r="E915" s="136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  <c r="AA915" s="128"/>
    </row>
    <row r="916" spans="1:27" ht="14.25" customHeight="1" x14ac:dyDescent="0.2">
      <c r="A916" s="135"/>
      <c r="B916" s="128"/>
      <c r="C916" s="128"/>
      <c r="D916" s="128"/>
      <c r="E916" s="136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  <c r="AA916" s="128"/>
    </row>
    <row r="917" spans="1:27" ht="14.25" customHeight="1" x14ac:dyDescent="0.2">
      <c r="A917" s="135"/>
      <c r="B917" s="128"/>
      <c r="C917" s="128"/>
      <c r="D917" s="128"/>
      <c r="E917" s="136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  <c r="AA917" s="128"/>
    </row>
    <row r="918" spans="1:27" ht="14.25" customHeight="1" x14ac:dyDescent="0.2">
      <c r="A918" s="135"/>
      <c r="B918" s="128"/>
      <c r="C918" s="128"/>
      <c r="D918" s="128"/>
      <c r="E918" s="136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  <c r="AA918" s="128"/>
    </row>
    <row r="919" spans="1:27" ht="14.25" customHeight="1" x14ac:dyDescent="0.2">
      <c r="A919" s="135"/>
      <c r="B919" s="128"/>
      <c r="C919" s="128"/>
      <c r="D919" s="128"/>
      <c r="E919" s="136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  <c r="AA919" s="128"/>
    </row>
    <row r="920" spans="1:27" ht="14.25" customHeight="1" x14ac:dyDescent="0.2">
      <c r="A920" s="135"/>
      <c r="B920" s="128"/>
      <c r="C920" s="128"/>
      <c r="D920" s="128"/>
      <c r="E920" s="136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  <c r="AA920" s="128"/>
    </row>
    <row r="921" spans="1:27" ht="14.25" customHeight="1" x14ac:dyDescent="0.2">
      <c r="A921" s="135"/>
      <c r="B921" s="128"/>
      <c r="C921" s="128"/>
      <c r="D921" s="128"/>
      <c r="E921" s="136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  <c r="AA921" s="128"/>
    </row>
    <row r="922" spans="1:27" ht="14.25" customHeight="1" x14ac:dyDescent="0.2">
      <c r="A922" s="135"/>
      <c r="B922" s="128"/>
      <c r="C922" s="128"/>
      <c r="D922" s="128"/>
      <c r="E922" s="136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  <c r="AA922" s="128"/>
    </row>
    <row r="923" spans="1:27" ht="14.25" customHeight="1" x14ac:dyDescent="0.2">
      <c r="A923" s="135"/>
      <c r="B923" s="128"/>
      <c r="C923" s="128"/>
      <c r="D923" s="128"/>
      <c r="E923" s="136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  <c r="AA923" s="128"/>
    </row>
    <row r="924" spans="1:27" ht="14.25" customHeight="1" x14ac:dyDescent="0.2">
      <c r="A924" s="135"/>
      <c r="B924" s="128"/>
      <c r="C924" s="128"/>
      <c r="D924" s="128"/>
      <c r="E924" s="136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  <c r="AA924" s="128"/>
    </row>
    <row r="925" spans="1:27" ht="14.25" customHeight="1" x14ac:dyDescent="0.2">
      <c r="A925" s="135"/>
      <c r="B925" s="128"/>
      <c r="C925" s="128"/>
      <c r="D925" s="128"/>
      <c r="E925" s="136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  <c r="AA925" s="128"/>
    </row>
    <row r="926" spans="1:27" ht="14.25" customHeight="1" x14ac:dyDescent="0.2">
      <c r="A926" s="135"/>
      <c r="B926" s="128"/>
      <c r="C926" s="128"/>
      <c r="D926" s="128"/>
      <c r="E926" s="136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  <c r="AA926" s="128"/>
    </row>
    <row r="927" spans="1:27" ht="14.25" customHeight="1" x14ac:dyDescent="0.2">
      <c r="A927" s="135"/>
      <c r="B927" s="128"/>
      <c r="C927" s="128"/>
      <c r="D927" s="128"/>
      <c r="E927" s="136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  <c r="AA927" s="128"/>
    </row>
    <row r="928" spans="1:27" ht="14.25" customHeight="1" x14ac:dyDescent="0.2">
      <c r="A928" s="135"/>
      <c r="B928" s="128"/>
      <c r="C928" s="128"/>
      <c r="D928" s="128"/>
      <c r="E928" s="136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  <c r="AA928" s="128"/>
    </row>
    <row r="929" spans="1:27" ht="14.25" customHeight="1" x14ac:dyDescent="0.2">
      <c r="A929" s="135"/>
      <c r="B929" s="128"/>
      <c r="C929" s="128"/>
      <c r="D929" s="128"/>
      <c r="E929" s="136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  <c r="AA929" s="128"/>
    </row>
    <row r="930" spans="1:27" ht="14.25" customHeight="1" x14ac:dyDescent="0.2">
      <c r="A930" s="135"/>
      <c r="B930" s="128"/>
      <c r="C930" s="128"/>
      <c r="D930" s="128"/>
      <c r="E930" s="136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  <c r="AA930" s="128"/>
    </row>
    <row r="931" spans="1:27" ht="14.25" customHeight="1" x14ac:dyDescent="0.2">
      <c r="A931" s="135"/>
      <c r="B931" s="128"/>
      <c r="C931" s="128"/>
      <c r="D931" s="128"/>
      <c r="E931" s="136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  <c r="AA931" s="128"/>
    </row>
    <row r="932" spans="1:27" ht="14.25" customHeight="1" x14ac:dyDescent="0.2">
      <c r="A932" s="135"/>
      <c r="B932" s="128"/>
      <c r="C932" s="128"/>
      <c r="D932" s="128"/>
      <c r="E932" s="136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  <c r="AA932" s="128"/>
    </row>
    <row r="933" spans="1:27" ht="14.25" customHeight="1" x14ac:dyDescent="0.2">
      <c r="A933" s="135"/>
      <c r="B933" s="128"/>
      <c r="C933" s="128"/>
      <c r="D933" s="128"/>
      <c r="E933" s="136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  <c r="AA933" s="128"/>
    </row>
    <row r="934" spans="1:27" ht="14.25" customHeight="1" x14ac:dyDescent="0.2">
      <c r="A934" s="135"/>
      <c r="B934" s="128"/>
      <c r="C934" s="128"/>
      <c r="D934" s="128"/>
      <c r="E934" s="136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  <c r="AA934" s="128"/>
    </row>
    <row r="935" spans="1:27" ht="14.25" customHeight="1" x14ac:dyDescent="0.2">
      <c r="A935" s="135"/>
      <c r="B935" s="128"/>
      <c r="C935" s="128"/>
      <c r="D935" s="128"/>
      <c r="E935" s="136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  <c r="AA935" s="128"/>
    </row>
    <row r="936" spans="1:27" ht="14.25" customHeight="1" x14ac:dyDescent="0.2">
      <c r="A936" s="135"/>
      <c r="B936" s="128"/>
      <c r="C936" s="128"/>
      <c r="D936" s="128"/>
      <c r="E936" s="136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  <c r="AA936" s="128"/>
    </row>
    <row r="937" spans="1:27" ht="14.25" customHeight="1" x14ac:dyDescent="0.2">
      <c r="A937" s="135"/>
      <c r="B937" s="128"/>
      <c r="C937" s="128"/>
      <c r="D937" s="128"/>
      <c r="E937" s="136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  <c r="AA937" s="128"/>
    </row>
    <row r="938" spans="1:27" ht="14.25" customHeight="1" x14ac:dyDescent="0.2">
      <c r="A938" s="135"/>
      <c r="B938" s="128"/>
      <c r="C938" s="128"/>
      <c r="D938" s="128"/>
      <c r="E938" s="136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  <c r="AA938" s="128"/>
    </row>
    <row r="939" spans="1:27" ht="14.25" customHeight="1" x14ac:dyDescent="0.2">
      <c r="A939" s="135"/>
      <c r="B939" s="128"/>
      <c r="C939" s="128"/>
      <c r="D939" s="128"/>
      <c r="E939" s="136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  <c r="AA939" s="128"/>
    </row>
    <row r="940" spans="1:27" ht="14.25" customHeight="1" x14ac:dyDescent="0.2">
      <c r="A940" s="135"/>
      <c r="B940" s="128"/>
      <c r="C940" s="128"/>
      <c r="D940" s="128"/>
      <c r="E940" s="136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  <c r="AA940" s="128"/>
    </row>
    <row r="941" spans="1:27" ht="14.25" customHeight="1" x14ac:dyDescent="0.2">
      <c r="A941" s="135"/>
      <c r="B941" s="128"/>
      <c r="C941" s="128"/>
      <c r="D941" s="128"/>
      <c r="E941" s="136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  <c r="AA941" s="128"/>
    </row>
    <row r="942" spans="1:27" ht="14.25" customHeight="1" x14ac:dyDescent="0.2">
      <c r="A942" s="135"/>
      <c r="B942" s="128"/>
      <c r="C942" s="128"/>
      <c r="D942" s="128"/>
      <c r="E942" s="136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  <c r="AA942" s="128"/>
    </row>
    <row r="943" spans="1:27" ht="14.25" customHeight="1" x14ac:dyDescent="0.2">
      <c r="A943" s="135"/>
      <c r="B943" s="128"/>
      <c r="C943" s="128"/>
      <c r="D943" s="128"/>
      <c r="E943" s="136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  <c r="AA943" s="128"/>
    </row>
    <row r="944" spans="1:27" ht="14.25" customHeight="1" x14ac:dyDescent="0.2">
      <c r="A944" s="135"/>
      <c r="B944" s="128"/>
      <c r="C944" s="128"/>
      <c r="D944" s="128"/>
      <c r="E944" s="136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  <c r="AA944" s="128"/>
    </row>
    <row r="945" spans="1:27" ht="14.25" customHeight="1" x14ac:dyDescent="0.2">
      <c r="A945" s="135"/>
      <c r="B945" s="128"/>
      <c r="C945" s="128"/>
      <c r="D945" s="128"/>
      <c r="E945" s="136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  <c r="AA945" s="128"/>
    </row>
    <row r="946" spans="1:27" ht="14.25" customHeight="1" x14ac:dyDescent="0.2">
      <c r="A946" s="135"/>
      <c r="B946" s="128"/>
      <c r="C946" s="128"/>
      <c r="D946" s="128"/>
      <c r="E946" s="136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  <c r="AA946" s="128"/>
    </row>
    <row r="947" spans="1:27" ht="14.25" customHeight="1" x14ac:dyDescent="0.2">
      <c r="A947" s="135"/>
      <c r="B947" s="128"/>
      <c r="C947" s="128"/>
      <c r="D947" s="128"/>
      <c r="E947" s="136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  <c r="AA947" s="128"/>
    </row>
    <row r="948" spans="1:27" ht="14.25" customHeight="1" x14ac:dyDescent="0.2">
      <c r="A948" s="135"/>
      <c r="B948" s="128"/>
      <c r="C948" s="128"/>
      <c r="D948" s="128"/>
      <c r="E948" s="136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  <c r="AA948" s="128"/>
    </row>
    <row r="949" spans="1:27" ht="14.25" customHeight="1" x14ac:dyDescent="0.2">
      <c r="A949" s="135"/>
      <c r="B949" s="128"/>
      <c r="C949" s="128"/>
      <c r="D949" s="128"/>
      <c r="E949" s="136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  <c r="AA949" s="128"/>
    </row>
    <row r="950" spans="1:27" ht="14.25" customHeight="1" x14ac:dyDescent="0.2">
      <c r="A950" s="135"/>
      <c r="B950" s="128"/>
      <c r="C950" s="128"/>
      <c r="D950" s="128"/>
      <c r="E950" s="136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  <c r="AA950" s="128"/>
    </row>
    <row r="951" spans="1:27" ht="14.25" customHeight="1" x14ac:dyDescent="0.2">
      <c r="A951" s="135"/>
      <c r="B951" s="128"/>
      <c r="C951" s="128"/>
      <c r="D951" s="128"/>
      <c r="E951" s="136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  <c r="AA951" s="128"/>
    </row>
    <row r="952" spans="1:27" ht="14.25" customHeight="1" x14ac:dyDescent="0.2">
      <c r="A952" s="135"/>
      <c r="B952" s="128"/>
      <c r="C952" s="128"/>
      <c r="D952" s="128"/>
      <c r="E952" s="136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  <c r="AA952" s="128"/>
    </row>
    <row r="953" spans="1:27" ht="14.25" customHeight="1" x14ac:dyDescent="0.2">
      <c r="A953" s="135"/>
      <c r="B953" s="128"/>
      <c r="C953" s="128"/>
      <c r="D953" s="128"/>
      <c r="E953" s="136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  <c r="AA953" s="128"/>
    </row>
    <row r="954" spans="1:27" ht="14.25" customHeight="1" x14ac:dyDescent="0.2">
      <c r="A954" s="135"/>
      <c r="B954" s="128"/>
      <c r="C954" s="128"/>
      <c r="D954" s="128"/>
      <c r="E954" s="136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  <c r="AA954" s="128"/>
    </row>
    <row r="955" spans="1:27" ht="14.25" customHeight="1" x14ac:dyDescent="0.2">
      <c r="A955" s="135"/>
      <c r="B955" s="128"/>
      <c r="C955" s="128"/>
      <c r="D955" s="128"/>
      <c r="E955" s="136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  <c r="AA955" s="128"/>
    </row>
    <row r="956" spans="1:27" ht="14.25" customHeight="1" x14ac:dyDescent="0.2">
      <c r="A956" s="135"/>
      <c r="B956" s="128"/>
      <c r="C956" s="128"/>
      <c r="D956" s="128"/>
      <c r="E956" s="136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  <c r="AA956" s="128"/>
    </row>
    <row r="957" spans="1:27" ht="14.25" customHeight="1" x14ac:dyDescent="0.2">
      <c r="A957" s="135"/>
      <c r="B957" s="128"/>
      <c r="C957" s="128"/>
      <c r="D957" s="128"/>
      <c r="E957" s="136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  <c r="AA957" s="128"/>
    </row>
    <row r="958" spans="1:27" ht="14.25" customHeight="1" x14ac:dyDescent="0.2">
      <c r="A958" s="135"/>
      <c r="B958" s="128"/>
      <c r="C958" s="128"/>
      <c r="D958" s="128"/>
      <c r="E958" s="136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  <c r="AA958" s="128"/>
    </row>
    <row r="959" spans="1:27" ht="14.25" customHeight="1" x14ac:dyDescent="0.2">
      <c r="A959" s="135"/>
      <c r="B959" s="128"/>
      <c r="C959" s="128"/>
      <c r="D959" s="128"/>
      <c r="E959" s="136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  <c r="AA959" s="128"/>
    </row>
    <row r="960" spans="1:27" ht="14.25" customHeight="1" x14ac:dyDescent="0.2">
      <c r="A960" s="135"/>
      <c r="B960" s="128"/>
      <c r="C960" s="128"/>
      <c r="D960" s="128"/>
      <c r="E960" s="136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  <c r="AA960" s="128"/>
    </row>
    <row r="961" spans="1:27" ht="14.25" customHeight="1" x14ac:dyDescent="0.2">
      <c r="A961" s="135"/>
      <c r="B961" s="128"/>
      <c r="C961" s="128"/>
      <c r="D961" s="128"/>
      <c r="E961" s="136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  <c r="AA961" s="128"/>
    </row>
    <row r="962" spans="1:27" ht="14.25" customHeight="1" x14ac:dyDescent="0.2">
      <c r="A962" s="135"/>
      <c r="B962" s="128"/>
      <c r="C962" s="128"/>
      <c r="D962" s="128"/>
      <c r="E962" s="136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  <c r="AA962" s="128"/>
    </row>
    <row r="963" spans="1:27" ht="14.25" customHeight="1" x14ac:dyDescent="0.2">
      <c r="A963" s="135"/>
      <c r="B963" s="128"/>
      <c r="C963" s="128"/>
      <c r="D963" s="128"/>
      <c r="E963" s="136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  <c r="AA963" s="128"/>
    </row>
    <row r="964" spans="1:27" ht="14.25" customHeight="1" x14ac:dyDescent="0.2">
      <c r="A964" s="135"/>
      <c r="B964" s="128"/>
      <c r="C964" s="128"/>
      <c r="D964" s="128"/>
      <c r="E964" s="136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  <c r="AA964" s="128"/>
    </row>
    <row r="965" spans="1:27" ht="14.25" customHeight="1" x14ac:dyDescent="0.2">
      <c r="A965" s="135"/>
      <c r="B965" s="128"/>
      <c r="C965" s="128"/>
      <c r="D965" s="128"/>
      <c r="E965" s="136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  <c r="AA965" s="128"/>
    </row>
    <row r="966" spans="1:27" ht="14.25" customHeight="1" x14ac:dyDescent="0.2">
      <c r="A966" s="135"/>
      <c r="B966" s="128"/>
      <c r="C966" s="128"/>
      <c r="D966" s="128"/>
      <c r="E966" s="136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  <c r="AA966" s="128"/>
    </row>
    <row r="967" spans="1:27" ht="14.25" customHeight="1" x14ac:dyDescent="0.2">
      <c r="A967" s="135"/>
      <c r="B967" s="128"/>
      <c r="C967" s="128"/>
      <c r="D967" s="128"/>
      <c r="E967" s="136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  <c r="AA967" s="128"/>
    </row>
    <row r="968" spans="1:27" ht="14.25" customHeight="1" x14ac:dyDescent="0.2">
      <c r="A968" s="135"/>
      <c r="B968" s="128"/>
      <c r="C968" s="128"/>
      <c r="D968" s="128"/>
      <c r="E968" s="136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  <c r="AA968" s="128"/>
    </row>
    <row r="969" spans="1:27" ht="14.25" customHeight="1" x14ac:dyDescent="0.2">
      <c r="A969" s="135"/>
      <c r="B969" s="128"/>
      <c r="C969" s="128"/>
      <c r="D969" s="128"/>
      <c r="E969" s="136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  <c r="AA969" s="128"/>
    </row>
    <row r="970" spans="1:27" ht="14.25" customHeight="1" x14ac:dyDescent="0.2">
      <c r="A970" s="135"/>
      <c r="B970" s="128"/>
      <c r="C970" s="128"/>
      <c r="D970" s="128"/>
      <c r="E970" s="136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  <c r="AA970" s="128"/>
    </row>
    <row r="971" spans="1:27" ht="14.25" customHeight="1" x14ac:dyDescent="0.2">
      <c r="A971" s="135"/>
      <c r="B971" s="128"/>
      <c r="C971" s="128"/>
      <c r="D971" s="128"/>
      <c r="E971" s="136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  <c r="AA971" s="128"/>
    </row>
    <row r="972" spans="1:27" ht="14.25" customHeight="1" x14ac:dyDescent="0.2">
      <c r="A972" s="135"/>
      <c r="B972" s="128"/>
      <c r="C972" s="128"/>
      <c r="D972" s="128"/>
      <c r="E972" s="136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  <c r="AA972" s="128"/>
    </row>
    <row r="973" spans="1:27" ht="14.25" customHeight="1" x14ac:dyDescent="0.2">
      <c r="A973" s="135"/>
      <c r="B973" s="128"/>
      <c r="C973" s="128"/>
      <c r="D973" s="128"/>
      <c r="E973" s="136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  <c r="AA973" s="128"/>
    </row>
    <row r="974" spans="1:27" ht="14.25" customHeight="1" x14ac:dyDescent="0.2">
      <c r="A974" s="135"/>
      <c r="B974" s="128"/>
      <c r="C974" s="128"/>
      <c r="D974" s="128"/>
      <c r="E974" s="136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  <c r="AA974" s="128"/>
    </row>
    <row r="975" spans="1:27" ht="14.25" customHeight="1" x14ac:dyDescent="0.2">
      <c r="A975" s="135"/>
      <c r="B975" s="128"/>
      <c r="C975" s="128"/>
      <c r="D975" s="128"/>
      <c r="E975" s="136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  <c r="AA975" s="128"/>
    </row>
    <row r="976" spans="1:27" ht="14.25" customHeight="1" x14ac:dyDescent="0.2">
      <c r="A976" s="135"/>
      <c r="B976" s="128"/>
      <c r="C976" s="128"/>
      <c r="D976" s="128"/>
      <c r="E976" s="136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  <c r="AA976" s="128"/>
    </row>
    <row r="977" spans="1:27" ht="14.25" customHeight="1" x14ac:dyDescent="0.2">
      <c r="A977" s="135"/>
      <c r="B977" s="128"/>
      <c r="C977" s="128"/>
      <c r="D977" s="128"/>
      <c r="E977" s="136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  <c r="AA977" s="128"/>
    </row>
    <row r="978" spans="1:27" ht="14.25" customHeight="1" x14ac:dyDescent="0.2">
      <c r="A978" s="135"/>
      <c r="B978" s="128"/>
      <c r="C978" s="128"/>
      <c r="D978" s="128"/>
      <c r="E978" s="136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  <c r="AA978" s="128"/>
    </row>
    <row r="979" spans="1:27" ht="14.25" customHeight="1" x14ac:dyDescent="0.2">
      <c r="A979" s="135"/>
      <c r="B979" s="128"/>
      <c r="C979" s="128"/>
      <c r="D979" s="128"/>
      <c r="E979" s="136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  <c r="AA979" s="128"/>
    </row>
    <row r="980" spans="1:27" ht="14.25" customHeight="1" x14ac:dyDescent="0.2">
      <c r="A980" s="135"/>
      <c r="B980" s="128"/>
      <c r="C980" s="128"/>
      <c r="D980" s="128"/>
      <c r="E980" s="136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  <c r="AA980" s="128"/>
    </row>
    <row r="981" spans="1:27" ht="14.25" customHeight="1" x14ac:dyDescent="0.2">
      <c r="A981" s="135"/>
      <c r="B981" s="128"/>
      <c r="C981" s="128"/>
      <c r="D981" s="128"/>
      <c r="E981" s="136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  <c r="AA981" s="128"/>
    </row>
    <row r="982" spans="1:27" ht="14.25" customHeight="1" x14ac:dyDescent="0.2">
      <c r="A982" s="135"/>
      <c r="B982" s="128"/>
      <c r="C982" s="128"/>
      <c r="D982" s="128"/>
      <c r="E982" s="136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  <c r="AA982" s="128"/>
    </row>
    <row r="983" spans="1:27" ht="14.25" customHeight="1" x14ac:dyDescent="0.2">
      <c r="A983" s="135"/>
      <c r="B983" s="128"/>
      <c r="C983" s="128"/>
      <c r="D983" s="128"/>
      <c r="E983" s="136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8"/>
      <c r="Z983" s="128"/>
      <c r="AA983" s="128"/>
    </row>
    <row r="984" spans="1:27" ht="14.25" customHeight="1" x14ac:dyDescent="0.2">
      <c r="A984" s="135"/>
      <c r="B984" s="128"/>
      <c r="C984" s="128"/>
      <c r="D984" s="128"/>
      <c r="E984" s="136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  <c r="X984" s="128"/>
      <c r="Y984" s="128"/>
      <c r="Z984" s="128"/>
      <c r="AA984" s="128"/>
    </row>
    <row r="985" spans="1:27" ht="14.25" customHeight="1" x14ac:dyDescent="0.2">
      <c r="A985" s="135"/>
      <c r="B985" s="128"/>
      <c r="C985" s="128"/>
      <c r="D985" s="128"/>
      <c r="E985" s="136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  <c r="X985" s="128"/>
      <c r="Y985" s="128"/>
      <c r="Z985" s="128"/>
      <c r="AA985" s="128"/>
    </row>
    <row r="986" spans="1:27" ht="14.25" customHeight="1" x14ac:dyDescent="0.2">
      <c r="A986" s="135"/>
      <c r="B986" s="128"/>
      <c r="C986" s="128"/>
      <c r="D986" s="128"/>
      <c r="E986" s="136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  <c r="X986" s="128"/>
      <c r="Y986" s="128"/>
      <c r="Z986" s="128"/>
      <c r="AA986" s="128"/>
    </row>
    <row r="987" spans="1:27" ht="14.25" customHeight="1" x14ac:dyDescent="0.2">
      <c r="A987" s="135"/>
      <c r="B987" s="128"/>
      <c r="C987" s="128"/>
      <c r="D987" s="128"/>
      <c r="E987" s="136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  <c r="X987" s="128"/>
      <c r="Y987" s="128"/>
      <c r="Z987" s="128"/>
      <c r="AA987" s="128"/>
    </row>
    <row r="988" spans="1:27" ht="14.25" customHeight="1" x14ac:dyDescent="0.2">
      <c r="A988" s="135"/>
      <c r="B988" s="128"/>
      <c r="C988" s="128"/>
      <c r="D988" s="128"/>
      <c r="E988" s="136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28"/>
      <c r="Z988" s="128"/>
      <c r="AA988" s="128"/>
    </row>
    <row r="989" spans="1:27" ht="14.25" customHeight="1" x14ac:dyDescent="0.2">
      <c r="A989" s="135"/>
      <c r="B989" s="128"/>
      <c r="C989" s="128"/>
      <c r="D989" s="128"/>
      <c r="E989" s="136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28"/>
      <c r="Z989" s="128"/>
      <c r="AA989" s="128"/>
    </row>
    <row r="990" spans="1:27" ht="14.25" customHeight="1" x14ac:dyDescent="0.2">
      <c r="A990" s="135"/>
      <c r="B990" s="128"/>
      <c r="C990" s="128"/>
      <c r="D990" s="128"/>
      <c r="E990" s="136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  <c r="AA990" s="128"/>
    </row>
    <row r="991" spans="1:27" ht="14.25" customHeight="1" x14ac:dyDescent="0.2">
      <c r="A991" s="135"/>
      <c r="B991" s="128"/>
      <c r="C991" s="128"/>
      <c r="D991" s="128"/>
      <c r="E991" s="136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  <c r="AA991" s="128"/>
    </row>
    <row r="992" spans="1:27" ht="14.25" customHeight="1" x14ac:dyDescent="0.2">
      <c r="A992" s="135"/>
      <c r="B992" s="128"/>
      <c r="C992" s="128"/>
      <c r="D992" s="128"/>
      <c r="E992" s="136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8"/>
      <c r="Z992" s="128"/>
      <c r="AA992" s="128"/>
    </row>
    <row r="993" spans="1:27" ht="14.25" customHeight="1" x14ac:dyDescent="0.2">
      <c r="A993" s="135"/>
      <c r="B993" s="128"/>
      <c r="C993" s="128"/>
      <c r="D993" s="128"/>
      <c r="E993" s="136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28"/>
      <c r="Z993" s="128"/>
      <c r="AA993" s="128"/>
    </row>
    <row r="994" spans="1:27" ht="14.25" customHeight="1" x14ac:dyDescent="0.2">
      <c r="A994" s="135"/>
      <c r="B994" s="128"/>
      <c r="C994" s="128"/>
      <c r="D994" s="128"/>
      <c r="E994" s="136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  <c r="X994" s="128"/>
      <c r="Y994" s="128"/>
      <c r="Z994" s="128"/>
      <c r="AA994" s="128"/>
    </row>
    <row r="995" spans="1:27" ht="14.25" customHeight="1" x14ac:dyDescent="0.2">
      <c r="A995" s="135"/>
      <c r="B995" s="128"/>
      <c r="C995" s="128"/>
      <c r="D995" s="128"/>
      <c r="E995" s="136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  <c r="X995" s="128"/>
      <c r="Y995" s="128"/>
      <c r="Z995" s="128"/>
      <c r="AA995" s="128"/>
    </row>
    <row r="996" spans="1:27" ht="14.25" customHeight="1" x14ac:dyDescent="0.2">
      <c r="A996" s="135"/>
      <c r="B996" s="128"/>
      <c r="C996" s="128"/>
      <c r="D996" s="128"/>
      <c r="E996" s="136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28"/>
      <c r="Z996" s="128"/>
      <c r="AA996" s="128"/>
    </row>
  </sheetData>
  <sheetProtection algorithmName="SHA-512" hashValue="ZUxUosQRsv7WB4YBoYzNANx4ilc73KDPCR2cQC3TeE4YpTHzHlTHoGT/JWEffGDMfD3N7RkBTTA+EILqit/0Ig==" saltValue="TwGUwe92BuJZHhikNEnwrw==" spinCount="100000" sheet="1" objects="1" scenarios="1" formatCells="0" formatColumns="0" formatRows="0" selectLockedCells="1"/>
  <autoFilter ref="A14:E31" xr:uid="{00000000-0009-0000-0000-000001000000}"/>
  <mergeCells count="4">
    <mergeCell ref="C33:E33"/>
    <mergeCell ref="B13:C13"/>
    <mergeCell ref="G9:H9"/>
    <mergeCell ref="A31:B31"/>
  </mergeCells>
  <printOptions horizontalCentered="1"/>
  <pageMargins left="0.78740157480314965" right="0.39370078740157483" top="0.78740157480314965" bottom="0.39370078740157483" header="0" footer="0"/>
  <pageSetup paperSize="9" scale="48" fitToWidth="0" orientation="portrait" horizontalDpi="4294967294" verticalDpi="4294967294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topLeftCell="A7" zoomScale="70" zoomScaleNormal="70" zoomScaleSheetLayoutView="55" workbookViewId="0">
      <selection activeCell="D32" sqref="D32"/>
    </sheetView>
  </sheetViews>
  <sheetFormatPr defaultColWidth="8.85546875" defaultRowHeight="12.75" x14ac:dyDescent="0.2"/>
  <cols>
    <col min="1" max="1" width="17.42578125" style="546" customWidth="1"/>
    <col min="2" max="2" width="16" style="546" customWidth="1"/>
    <col min="3" max="3" width="67.140625" style="546" customWidth="1"/>
    <col min="4" max="4" width="11.7109375" style="546" customWidth="1"/>
    <col min="5" max="5" width="15" style="546" customWidth="1"/>
    <col min="6" max="6" width="29.28515625" style="546" customWidth="1"/>
    <col min="7" max="7" width="32.140625" style="546" customWidth="1"/>
    <col min="8" max="8" width="13.140625" style="546" customWidth="1"/>
    <col min="9" max="9" width="33.42578125" style="546" customWidth="1"/>
    <col min="10" max="12" width="8.85546875" style="546"/>
    <col min="13" max="13" width="13.28515625" style="546" bestFit="1" customWidth="1"/>
    <col min="14" max="256" width="8.85546875" style="546"/>
    <col min="257" max="257" width="14" style="546" customWidth="1"/>
    <col min="258" max="258" width="12.42578125" style="546" customWidth="1"/>
    <col min="259" max="259" width="61" style="546" customWidth="1"/>
    <col min="260" max="260" width="11.7109375" style="546" customWidth="1"/>
    <col min="261" max="261" width="15" style="546" customWidth="1"/>
    <col min="262" max="262" width="16.42578125" style="546" customWidth="1"/>
    <col min="263" max="263" width="22.42578125" style="546" customWidth="1"/>
    <col min="264" max="264" width="13.140625" style="546" customWidth="1"/>
    <col min="265" max="265" width="33.42578125" style="546" customWidth="1"/>
    <col min="266" max="268" width="8.85546875" style="546"/>
    <col min="269" max="269" width="13.28515625" style="546" bestFit="1" customWidth="1"/>
    <col min="270" max="512" width="8.85546875" style="546"/>
    <col min="513" max="513" width="14" style="546" customWidth="1"/>
    <col min="514" max="514" width="12.42578125" style="546" customWidth="1"/>
    <col min="515" max="515" width="61" style="546" customWidth="1"/>
    <col min="516" max="516" width="11.7109375" style="546" customWidth="1"/>
    <col min="517" max="517" width="15" style="546" customWidth="1"/>
    <col min="518" max="518" width="16.42578125" style="546" customWidth="1"/>
    <col min="519" max="519" width="22.42578125" style="546" customWidth="1"/>
    <col min="520" max="520" width="13.140625" style="546" customWidth="1"/>
    <col min="521" max="521" width="33.42578125" style="546" customWidth="1"/>
    <col min="522" max="524" width="8.85546875" style="546"/>
    <col min="525" max="525" width="13.28515625" style="546" bestFit="1" customWidth="1"/>
    <col min="526" max="768" width="8.85546875" style="546"/>
    <col min="769" max="769" width="14" style="546" customWidth="1"/>
    <col min="770" max="770" width="12.42578125" style="546" customWidth="1"/>
    <col min="771" max="771" width="61" style="546" customWidth="1"/>
    <col min="772" max="772" width="11.7109375" style="546" customWidth="1"/>
    <col min="773" max="773" width="15" style="546" customWidth="1"/>
    <col min="774" max="774" width="16.42578125" style="546" customWidth="1"/>
    <col min="775" max="775" width="22.42578125" style="546" customWidth="1"/>
    <col min="776" max="776" width="13.140625" style="546" customWidth="1"/>
    <col min="777" max="777" width="33.42578125" style="546" customWidth="1"/>
    <col min="778" max="780" width="8.85546875" style="546"/>
    <col min="781" max="781" width="13.28515625" style="546" bestFit="1" customWidth="1"/>
    <col min="782" max="1024" width="8.85546875" style="546"/>
    <col min="1025" max="1025" width="14" style="546" customWidth="1"/>
    <col min="1026" max="1026" width="12.42578125" style="546" customWidth="1"/>
    <col min="1027" max="1027" width="61" style="546" customWidth="1"/>
    <col min="1028" max="1028" width="11.7109375" style="546" customWidth="1"/>
    <col min="1029" max="1029" width="15" style="546" customWidth="1"/>
    <col min="1030" max="1030" width="16.42578125" style="546" customWidth="1"/>
    <col min="1031" max="1031" width="22.42578125" style="546" customWidth="1"/>
    <col min="1032" max="1032" width="13.140625" style="546" customWidth="1"/>
    <col min="1033" max="1033" width="33.42578125" style="546" customWidth="1"/>
    <col min="1034" max="1036" width="8.85546875" style="546"/>
    <col min="1037" max="1037" width="13.28515625" style="546" bestFit="1" customWidth="1"/>
    <col min="1038" max="1280" width="8.85546875" style="546"/>
    <col min="1281" max="1281" width="14" style="546" customWidth="1"/>
    <col min="1282" max="1282" width="12.42578125" style="546" customWidth="1"/>
    <col min="1283" max="1283" width="61" style="546" customWidth="1"/>
    <col min="1284" max="1284" width="11.7109375" style="546" customWidth="1"/>
    <col min="1285" max="1285" width="15" style="546" customWidth="1"/>
    <col min="1286" max="1286" width="16.42578125" style="546" customWidth="1"/>
    <col min="1287" max="1287" width="22.42578125" style="546" customWidth="1"/>
    <col min="1288" max="1288" width="13.140625" style="546" customWidth="1"/>
    <col min="1289" max="1289" width="33.42578125" style="546" customWidth="1"/>
    <col min="1290" max="1292" width="8.85546875" style="546"/>
    <col min="1293" max="1293" width="13.28515625" style="546" bestFit="1" customWidth="1"/>
    <col min="1294" max="1536" width="8.85546875" style="546"/>
    <col min="1537" max="1537" width="14" style="546" customWidth="1"/>
    <col min="1538" max="1538" width="12.42578125" style="546" customWidth="1"/>
    <col min="1539" max="1539" width="61" style="546" customWidth="1"/>
    <col min="1540" max="1540" width="11.7109375" style="546" customWidth="1"/>
    <col min="1541" max="1541" width="15" style="546" customWidth="1"/>
    <col min="1542" max="1542" width="16.42578125" style="546" customWidth="1"/>
    <col min="1543" max="1543" width="22.42578125" style="546" customWidth="1"/>
    <col min="1544" max="1544" width="13.140625" style="546" customWidth="1"/>
    <col min="1545" max="1545" width="33.42578125" style="546" customWidth="1"/>
    <col min="1546" max="1548" width="8.85546875" style="546"/>
    <col min="1549" max="1549" width="13.28515625" style="546" bestFit="1" customWidth="1"/>
    <col min="1550" max="1792" width="8.85546875" style="546"/>
    <col min="1793" max="1793" width="14" style="546" customWidth="1"/>
    <col min="1794" max="1794" width="12.42578125" style="546" customWidth="1"/>
    <col min="1795" max="1795" width="61" style="546" customWidth="1"/>
    <col min="1796" max="1796" width="11.7109375" style="546" customWidth="1"/>
    <col min="1797" max="1797" width="15" style="546" customWidth="1"/>
    <col min="1798" max="1798" width="16.42578125" style="546" customWidth="1"/>
    <col min="1799" max="1799" width="22.42578125" style="546" customWidth="1"/>
    <col min="1800" max="1800" width="13.140625" style="546" customWidth="1"/>
    <col min="1801" max="1801" width="33.42578125" style="546" customWidth="1"/>
    <col min="1802" max="1804" width="8.85546875" style="546"/>
    <col min="1805" max="1805" width="13.28515625" style="546" bestFit="1" customWidth="1"/>
    <col min="1806" max="2048" width="8.85546875" style="546"/>
    <col min="2049" max="2049" width="14" style="546" customWidth="1"/>
    <col min="2050" max="2050" width="12.42578125" style="546" customWidth="1"/>
    <col min="2051" max="2051" width="61" style="546" customWidth="1"/>
    <col min="2052" max="2052" width="11.7109375" style="546" customWidth="1"/>
    <col min="2053" max="2053" width="15" style="546" customWidth="1"/>
    <col min="2054" max="2054" width="16.42578125" style="546" customWidth="1"/>
    <col min="2055" max="2055" width="22.42578125" style="546" customWidth="1"/>
    <col min="2056" max="2056" width="13.140625" style="546" customWidth="1"/>
    <col min="2057" max="2057" width="33.42578125" style="546" customWidth="1"/>
    <col min="2058" max="2060" width="8.85546875" style="546"/>
    <col min="2061" max="2061" width="13.28515625" style="546" bestFit="1" customWidth="1"/>
    <col min="2062" max="2304" width="8.85546875" style="546"/>
    <col min="2305" max="2305" width="14" style="546" customWidth="1"/>
    <col min="2306" max="2306" width="12.42578125" style="546" customWidth="1"/>
    <col min="2307" max="2307" width="61" style="546" customWidth="1"/>
    <col min="2308" max="2308" width="11.7109375" style="546" customWidth="1"/>
    <col min="2309" max="2309" width="15" style="546" customWidth="1"/>
    <col min="2310" max="2310" width="16.42578125" style="546" customWidth="1"/>
    <col min="2311" max="2311" width="22.42578125" style="546" customWidth="1"/>
    <col min="2312" max="2312" width="13.140625" style="546" customWidth="1"/>
    <col min="2313" max="2313" width="33.42578125" style="546" customWidth="1"/>
    <col min="2314" max="2316" width="8.85546875" style="546"/>
    <col min="2317" max="2317" width="13.28515625" style="546" bestFit="1" customWidth="1"/>
    <col min="2318" max="2560" width="8.85546875" style="546"/>
    <col min="2561" max="2561" width="14" style="546" customWidth="1"/>
    <col min="2562" max="2562" width="12.42578125" style="546" customWidth="1"/>
    <col min="2563" max="2563" width="61" style="546" customWidth="1"/>
    <col min="2564" max="2564" width="11.7109375" style="546" customWidth="1"/>
    <col min="2565" max="2565" width="15" style="546" customWidth="1"/>
    <col min="2566" max="2566" width="16.42578125" style="546" customWidth="1"/>
    <col min="2567" max="2567" width="22.42578125" style="546" customWidth="1"/>
    <col min="2568" max="2568" width="13.140625" style="546" customWidth="1"/>
    <col min="2569" max="2569" width="33.42578125" style="546" customWidth="1"/>
    <col min="2570" max="2572" width="8.85546875" style="546"/>
    <col min="2573" max="2573" width="13.28515625" style="546" bestFit="1" customWidth="1"/>
    <col min="2574" max="2816" width="8.85546875" style="546"/>
    <col min="2817" max="2817" width="14" style="546" customWidth="1"/>
    <col min="2818" max="2818" width="12.42578125" style="546" customWidth="1"/>
    <col min="2819" max="2819" width="61" style="546" customWidth="1"/>
    <col min="2820" max="2820" width="11.7109375" style="546" customWidth="1"/>
    <col min="2821" max="2821" width="15" style="546" customWidth="1"/>
    <col min="2822" max="2822" width="16.42578125" style="546" customWidth="1"/>
    <col min="2823" max="2823" width="22.42578125" style="546" customWidth="1"/>
    <col min="2824" max="2824" width="13.140625" style="546" customWidth="1"/>
    <col min="2825" max="2825" width="33.42578125" style="546" customWidth="1"/>
    <col min="2826" max="2828" width="8.85546875" style="546"/>
    <col min="2829" max="2829" width="13.28515625" style="546" bestFit="1" customWidth="1"/>
    <col min="2830" max="3072" width="8.85546875" style="546"/>
    <col min="3073" max="3073" width="14" style="546" customWidth="1"/>
    <col min="3074" max="3074" width="12.42578125" style="546" customWidth="1"/>
    <col min="3075" max="3075" width="61" style="546" customWidth="1"/>
    <col min="3076" max="3076" width="11.7109375" style="546" customWidth="1"/>
    <col min="3077" max="3077" width="15" style="546" customWidth="1"/>
    <col min="3078" max="3078" width="16.42578125" style="546" customWidth="1"/>
    <col min="3079" max="3079" width="22.42578125" style="546" customWidth="1"/>
    <col min="3080" max="3080" width="13.140625" style="546" customWidth="1"/>
    <col min="3081" max="3081" width="33.42578125" style="546" customWidth="1"/>
    <col min="3082" max="3084" width="8.85546875" style="546"/>
    <col min="3085" max="3085" width="13.28515625" style="546" bestFit="1" customWidth="1"/>
    <col min="3086" max="3328" width="8.85546875" style="546"/>
    <col min="3329" max="3329" width="14" style="546" customWidth="1"/>
    <col min="3330" max="3330" width="12.42578125" style="546" customWidth="1"/>
    <col min="3331" max="3331" width="61" style="546" customWidth="1"/>
    <col min="3332" max="3332" width="11.7109375" style="546" customWidth="1"/>
    <col min="3333" max="3333" width="15" style="546" customWidth="1"/>
    <col min="3334" max="3334" width="16.42578125" style="546" customWidth="1"/>
    <col min="3335" max="3335" width="22.42578125" style="546" customWidth="1"/>
    <col min="3336" max="3336" width="13.140625" style="546" customWidth="1"/>
    <col min="3337" max="3337" width="33.42578125" style="546" customWidth="1"/>
    <col min="3338" max="3340" width="8.85546875" style="546"/>
    <col min="3341" max="3341" width="13.28515625" style="546" bestFit="1" customWidth="1"/>
    <col min="3342" max="3584" width="8.85546875" style="546"/>
    <col min="3585" max="3585" width="14" style="546" customWidth="1"/>
    <col min="3586" max="3586" width="12.42578125" style="546" customWidth="1"/>
    <col min="3587" max="3587" width="61" style="546" customWidth="1"/>
    <col min="3588" max="3588" width="11.7109375" style="546" customWidth="1"/>
    <col min="3589" max="3589" width="15" style="546" customWidth="1"/>
    <col min="3590" max="3590" width="16.42578125" style="546" customWidth="1"/>
    <col min="3591" max="3591" width="22.42578125" style="546" customWidth="1"/>
    <col min="3592" max="3592" width="13.140625" style="546" customWidth="1"/>
    <col min="3593" max="3593" width="33.42578125" style="546" customWidth="1"/>
    <col min="3594" max="3596" width="8.85546875" style="546"/>
    <col min="3597" max="3597" width="13.28515625" style="546" bestFit="1" customWidth="1"/>
    <col min="3598" max="3840" width="8.85546875" style="546"/>
    <col min="3841" max="3841" width="14" style="546" customWidth="1"/>
    <col min="3842" max="3842" width="12.42578125" style="546" customWidth="1"/>
    <col min="3843" max="3843" width="61" style="546" customWidth="1"/>
    <col min="3844" max="3844" width="11.7109375" style="546" customWidth="1"/>
    <col min="3845" max="3845" width="15" style="546" customWidth="1"/>
    <col min="3846" max="3846" width="16.42578125" style="546" customWidth="1"/>
    <col min="3847" max="3847" width="22.42578125" style="546" customWidth="1"/>
    <col min="3848" max="3848" width="13.140625" style="546" customWidth="1"/>
    <col min="3849" max="3849" width="33.42578125" style="546" customWidth="1"/>
    <col min="3850" max="3852" width="8.85546875" style="546"/>
    <col min="3853" max="3853" width="13.28515625" style="546" bestFit="1" customWidth="1"/>
    <col min="3854" max="4096" width="8.85546875" style="546"/>
    <col min="4097" max="4097" width="14" style="546" customWidth="1"/>
    <col min="4098" max="4098" width="12.42578125" style="546" customWidth="1"/>
    <col min="4099" max="4099" width="61" style="546" customWidth="1"/>
    <col min="4100" max="4100" width="11.7109375" style="546" customWidth="1"/>
    <col min="4101" max="4101" width="15" style="546" customWidth="1"/>
    <col min="4102" max="4102" width="16.42578125" style="546" customWidth="1"/>
    <col min="4103" max="4103" width="22.42578125" style="546" customWidth="1"/>
    <col min="4104" max="4104" width="13.140625" style="546" customWidth="1"/>
    <col min="4105" max="4105" width="33.42578125" style="546" customWidth="1"/>
    <col min="4106" max="4108" width="8.85546875" style="546"/>
    <col min="4109" max="4109" width="13.28515625" style="546" bestFit="1" customWidth="1"/>
    <col min="4110" max="4352" width="8.85546875" style="546"/>
    <col min="4353" max="4353" width="14" style="546" customWidth="1"/>
    <col min="4354" max="4354" width="12.42578125" style="546" customWidth="1"/>
    <col min="4355" max="4355" width="61" style="546" customWidth="1"/>
    <col min="4356" max="4356" width="11.7109375" style="546" customWidth="1"/>
    <col min="4357" max="4357" width="15" style="546" customWidth="1"/>
    <col min="4358" max="4358" width="16.42578125" style="546" customWidth="1"/>
    <col min="4359" max="4359" width="22.42578125" style="546" customWidth="1"/>
    <col min="4360" max="4360" width="13.140625" style="546" customWidth="1"/>
    <col min="4361" max="4361" width="33.42578125" style="546" customWidth="1"/>
    <col min="4362" max="4364" width="8.85546875" style="546"/>
    <col min="4365" max="4365" width="13.28515625" style="546" bestFit="1" customWidth="1"/>
    <col min="4366" max="4608" width="8.85546875" style="546"/>
    <col min="4609" max="4609" width="14" style="546" customWidth="1"/>
    <col min="4610" max="4610" width="12.42578125" style="546" customWidth="1"/>
    <col min="4611" max="4611" width="61" style="546" customWidth="1"/>
    <col min="4612" max="4612" width="11.7109375" style="546" customWidth="1"/>
    <col min="4613" max="4613" width="15" style="546" customWidth="1"/>
    <col min="4614" max="4614" width="16.42578125" style="546" customWidth="1"/>
    <col min="4615" max="4615" width="22.42578125" style="546" customWidth="1"/>
    <col min="4616" max="4616" width="13.140625" style="546" customWidth="1"/>
    <col min="4617" max="4617" width="33.42578125" style="546" customWidth="1"/>
    <col min="4618" max="4620" width="8.85546875" style="546"/>
    <col min="4621" max="4621" width="13.28515625" style="546" bestFit="1" customWidth="1"/>
    <col min="4622" max="4864" width="8.85546875" style="546"/>
    <col min="4865" max="4865" width="14" style="546" customWidth="1"/>
    <col min="4866" max="4866" width="12.42578125" style="546" customWidth="1"/>
    <col min="4867" max="4867" width="61" style="546" customWidth="1"/>
    <col min="4868" max="4868" width="11.7109375" style="546" customWidth="1"/>
    <col min="4869" max="4869" width="15" style="546" customWidth="1"/>
    <col min="4870" max="4870" width="16.42578125" style="546" customWidth="1"/>
    <col min="4871" max="4871" width="22.42578125" style="546" customWidth="1"/>
    <col min="4872" max="4872" width="13.140625" style="546" customWidth="1"/>
    <col min="4873" max="4873" width="33.42578125" style="546" customWidth="1"/>
    <col min="4874" max="4876" width="8.85546875" style="546"/>
    <col min="4877" max="4877" width="13.28515625" style="546" bestFit="1" customWidth="1"/>
    <col min="4878" max="5120" width="8.85546875" style="546"/>
    <col min="5121" max="5121" width="14" style="546" customWidth="1"/>
    <col min="5122" max="5122" width="12.42578125" style="546" customWidth="1"/>
    <col min="5123" max="5123" width="61" style="546" customWidth="1"/>
    <col min="5124" max="5124" width="11.7109375" style="546" customWidth="1"/>
    <col min="5125" max="5125" width="15" style="546" customWidth="1"/>
    <col min="5126" max="5126" width="16.42578125" style="546" customWidth="1"/>
    <col min="5127" max="5127" width="22.42578125" style="546" customWidth="1"/>
    <col min="5128" max="5128" width="13.140625" style="546" customWidth="1"/>
    <col min="5129" max="5129" width="33.42578125" style="546" customWidth="1"/>
    <col min="5130" max="5132" width="8.85546875" style="546"/>
    <col min="5133" max="5133" width="13.28515625" style="546" bestFit="1" customWidth="1"/>
    <col min="5134" max="5376" width="8.85546875" style="546"/>
    <col min="5377" max="5377" width="14" style="546" customWidth="1"/>
    <col min="5378" max="5378" width="12.42578125" style="546" customWidth="1"/>
    <col min="5379" max="5379" width="61" style="546" customWidth="1"/>
    <col min="5380" max="5380" width="11.7109375" style="546" customWidth="1"/>
    <col min="5381" max="5381" width="15" style="546" customWidth="1"/>
    <col min="5382" max="5382" width="16.42578125" style="546" customWidth="1"/>
    <col min="5383" max="5383" width="22.42578125" style="546" customWidth="1"/>
    <col min="5384" max="5384" width="13.140625" style="546" customWidth="1"/>
    <col min="5385" max="5385" width="33.42578125" style="546" customWidth="1"/>
    <col min="5386" max="5388" width="8.85546875" style="546"/>
    <col min="5389" max="5389" width="13.28515625" style="546" bestFit="1" customWidth="1"/>
    <col min="5390" max="5632" width="8.85546875" style="546"/>
    <col min="5633" max="5633" width="14" style="546" customWidth="1"/>
    <col min="5634" max="5634" width="12.42578125" style="546" customWidth="1"/>
    <col min="5635" max="5635" width="61" style="546" customWidth="1"/>
    <col min="5636" max="5636" width="11.7109375" style="546" customWidth="1"/>
    <col min="5637" max="5637" width="15" style="546" customWidth="1"/>
    <col min="5638" max="5638" width="16.42578125" style="546" customWidth="1"/>
    <col min="5639" max="5639" width="22.42578125" style="546" customWidth="1"/>
    <col min="5640" max="5640" width="13.140625" style="546" customWidth="1"/>
    <col min="5641" max="5641" width="33.42578125" style="546" customWidth="1"/>
    <col min="5642" max="5644" width="8.85546875" style="546"/>
    <col min="5645" max="5645" width="13.28515625" style="546" bestFit="1" customWidth="1"/>
    <col min="5646" max="5888" width="8.85546875" style="546"/>
    <col min="5889" max="5889" width="14" style="546" customWidth="1"/>
    <col min="5890" max="5890" width="12.42578125" style="546" customWidth="1"/>
    <col min="5891" max="5891" width="61" style="546" customWidth="1"/>
    <col min="5892" max="5892" width="11.7109375" style="546" customWidth="1"/>
    <col min="5893" max="5893" width="15" style="546" customWidth="1"/>
    <col min="5894" max="5894" width="16.42578125" style="546" customWidth="1"/>
    <col min="5895" max="5895" width="22.42578125" style="546" customWidth="1"/>
    <col min="5896" max="5896" width="13.140625" style="546" customWidth="1"/>
    <col min="5897" max="5897" width="33.42578125" style="546" customWidth="1"/>
    <col min="5898" max="5900" width="8.85546875" style="546"/>
    <col min="5901" max="5901" width="13.28515625" style="546" bestFit="1" customWidth="1"/>
    <col min="5902" max="6144" width="8.85546875" style="546"/>
    <col min="6145" max="6145" width="14" style="546" customWidth="1"/>
    <col min="6146" max="6146" width="12.42578125" style="546" customWidth="1"/>
    <col min="6147" max="6147" width="61" style="546" customWidth="1"/>
    <col min="6148" max="6148" width="11.7109375" style="546" customWidth="1"/>
    <col min="6149" max="6149" width="15" style="546" customWidth="1"/>
    <col min="6150" max="6150" width="16.42578125" style="546" customWidth="1"/>
    <col min="6151" max="6151" width="22.42578125" style="546" customWidth="1"/>
    <col min="6152" max="6152" width="13.140625" style="546" customWidth="1"/>
    <col min="6153" max="6153" width="33.42578125" style="546" customWidth="1"/>
    <col min="6154" max="6156" width="8.85546875" style="546"/>
    <col min="6157" max="6157" width="13.28515625" style="546" bestFit="1" customWidth="1"/>
    <col min="6158" max="6400" width="8.85546875" style="546"/>
    <col min="6401" max="6401" width="14" style="546" customWidth="1"/>
    <col min="6402" max="6402" width="12.42578125" style="546" customWidth="1"/>
    <col min="6403" max="6403" width="61" style="546" customWidth="1"/>
    <col min="6404" max="6404" width="11.7109375" style="546" customWidth="1"/>
    <col min="6405" max="6405" width="15" style="546" customWidth="1"/>
    <col min="6406" max="6406" width="16.42578125" style="546" customWidth="1"/>
    <col min="6407" max="6407" width="22.42578125" style="546" customWidth="1"/>
    <col min="6408" max="6408" width="13.140625" style="546" customWidth="1"/>
    <col min="6409" max="6409" width="33.42578125" style="546" customWidth="1"/>
    <col min="6410" max="6412" width="8.85546875" style="546"/>
    <col min="6413" max="6413" width="13.28515625" style="546" bestFit="1" customWidth="1"/>
    <col min="6414" max="6656" width="8.85546875" style="546"/>
    <col min="6657" max="6657" width="14" style="546" customWidth="1"/>
    <col min="6658" max="6658" width="12.42578125" style="546" customWidth="1"/>
    <col min="6659" max="6659" width="61" style="546" customWidth="1"/>
    <col min="6660" max="6660" width="11.7109375" style="546" customWidth="1"/>
    <col min="6661" max="6661" width="15" style="546" customWidth="1"/>
    <col min="6662" max="6662" width="16.42578125" style="546" customWidth="1"/>
    <col min="6663" max="6663" width="22.42578125" style="546" customWidth="1"/>
    <col min="6664" max="6664" width="13.140625" style="546" customWidth="1"/>
    <col min="6665" max="6665" width="33.42578125" style="546" customWidth="1"/>
    <col min="6666" max="6668" width="8.85546875" style="546"/>
    <col min="6669" max="6669" width="13.28515625" style="546" bestFit="1" customWidth="1"/>
    <col min="6670" max="6912" width="8.85546875" style="546"/>
    <col min="6913" max="6913" width="14" style="546" customWidth="1"/>
    <col min="6914" max="6914" width="12.42578125" style="546" customWidth="1"/>
    <col min="6915" max="6915" width="61" style="546" customWidth="1"/>
    <col min="6916" max="6916" width="11.7109375" style="546" customWidth="1"/>
    <col min="6917" max="6917" width="15" style="546" customWidth="1"/>
    <col min="6918" max="6918" width="16.42578125" style="546" customWidth="1"/>
    <col min="6919" max="6919" width="22.42578125" style="546" customWidth="1"/>
    <col min="6920" max="6920" width="13.140625" style="546" customWidth="1"/>
    <col min="6921" max="6921" width="33.42578125" style="546" customWidth="1"/>
    <col min="6922" max="6924" width="8.85546875" style="546"/>
    <col min="6925" max="6925" width="13.28515625" style="546" bestFit="1" customWidth="1"/>
    <col min="6926" max="7168" width="8.85546875" style="546"/>
    <col min="7169" max="7169" width="14" style="546" customWidth="1"/>
    <col min="7170" max="7170" width="12.42578125" style="546" customWidth="1"/>
    <col min="7171" max="7171" width="61" style="546" customWidth="1"/>
    <col min="7172" max="7172" width="11.7109375" style="546" customWidth="1"/>
    <col min="7173" max="7173" width="15" style="546" customWidth="1"/>
    <col min="7174" max="7174" width="16.42578125" style="546" customWidth="1"/>
    <col min="7175" max="7175" width="22.42578125" style="546" customWidth="1"/>
    <col min="7176" max="7176" width="13.140625" style="546" customWidth="1"/>
    <col min="7177" max="7177" width="33.42578125" style="546" customWidth="1"/>
    <col min="7178" max="7180" width="8.85546875" style="546"/>
    <col min="7181" max="7181" width="13.28515625" style="546" bestFit="1" customWidth="1"/>
    <col min="7182" max="7424" width="8.85546875" style="546"/>
    <col min="7425" max="7425" width="14" style="546" customWidth="1"/>
    <col min="7426" max="7426" width="12.42578125" style="546" customWidth="1"/>
    <col min="7427" max="7427" width="61" style="546" customWidth="1"/>
    <col min="7428" max="7428" width="11.7109375" style="546" customWidth="1"/>
    <col min="7429" max="7429" width="15" style="546" customWidth="1"/>
    <col min="7430" max="7430" width="16.42578125" style="546" customWidth="1"/>
    <col min="7431" max="7431" width="22.42578125" style="546" customWidth="1"/>
    <col min="7432" max="7432" width="13.140625" style="546" customWidth="1"/>
    <col min="7433" max="7433" width="33.42578125" style="546" customWidth="1"/>
    <col min="7434" max="7436" width="8.85546875" style="546"/>
    <col min="7437" max="7437" width="13.28515625" style="546" bestFit="1" customWidth="1"/>
    <col min="7438" max="7680" width="8.85546875" style="546"/>
    <col min="7681" max="7681" width="14" style="546" customWidth="1"/>
    <col min="7682" max="7682" width="12.42578125" style="546" customWidth="1"/>
    <col min="7683" max="7683" width="61" style="546" customWidth="1"/>
    <col min="7684" max="7684" width="11.7109375" style="546" customWidth="1"/>
    <col min="7685" max="7685" width="15" style="546" customWidth="1"/>
    <col min="7686" max="7686" width="16.42578125" style="546" customWidth="1"/>
    <col min="7687" max="7687" width="22.42578125" style="546" customWidth="1"/>
    <col min="7688" max="7688" width="13.140625" style="546" customWidth="1"/>
    <col min="7689" max="7689" width="33.42578125" style="546" customWidth="1"/>
    <col min="7690" max="7692" width="8.85546875" style="546"/>
    <col min="7693" max="7693" width="13.28515625" style="546" bestFit="1" customWidth="1"/>
    <col min="7694" max="7936" width="8.85546875" style="546"/>
    <col min="7937" max="7937" width="14" style="546" customWidth="1"/>
    <col min="7938" max="7938" width="12.42578125" style="546" customWidth="1"/>
    <col min="7939" max="7939" width="61" style="546" customWidth="1"/>
    <col min="7940" max="7940" width="11.7109375" style="546" customWidth="1"/>
    <col min="7941" max="7941" width="15" style="546" customWidth="1"/>
    <col min="7942" max="7942" width="16.42578125" style="546" customWidth="1"/>
    <col min="7943" max="7943" width="22.42578125" style="546" customWidth="1"/>
    <col min="7944" max="7944" width="13.140625" style="546" customWidth="1"/>
    <col min="7945" max="7945" width="33.42578125" style="546" customWidth="1"/>
    <col min="7946" max="7948" width="8.85546875" style="546"/>
    <col min="7949" max="7949" width="13.28515625" style="546" bestFit="1" customWidth="1"/>
    <col min="7950" max="8192" width="8.85546875" style="546"/>
    <col min="8193" max="8193" width="14" style="546" customWidth="1"/>
    <col min="8194" max="8194" width="12.42578125" style="546" customWidth="1"/>
    <col min="8195" max="8195" width="61" style="546" customWidth="1"/>
    <col min="8196" max="8196" width="11.7109375" style="546" customWidth="1"/>
    <col min="8197" max="8197" width="15" style="546" customWidth="1"/>
    <col min="8198" max="8198" width="16.42578125" style="546" customWidth="1"/>
    <col min="8199" max="8199" width="22.42578125" style="546" customWidth="1"/>
    <col min="8200" max="8200" width="13.140625" style="546" customWidth="1"/>
    <col min="8201" max="8201" width="33.42578125" style="546" customWidth="1"/>
    <col min="8202" max="8204" width="8.85546875" style="546"/>
    <col min="8205" max="8205" width="13.28515625" style="546" bestFit="1" customWidth="1"/>
    <col min="8206" max="8448" width="8.85546875" style="546"/>
    <col min="8449" max="8449" width="14" style="546" customWidth="1"/>
    <col min="8450" max="8450" width="12.42578125" style="546" customWidth="1"/>
    <col min="8451" max="8451" width="61" style="546" customWidth="1"/>
    <col min="8452" max="8452" width="11.7109375" style="546" customWidth="1"/>
    <col min="8453" max="8453" width="15" style="546" customWidth="1"/>
    <col min="8454" max="8454" width="16.42578125" style="546" customWidth="1"/>
    <col min="8455" max="8455" width="22.42578125" style="546" customWidth="1"/>
    <col min="8456" max="8456" width="13.140625" style="546" customWidth="1"/>
    <col min="8457" max="8457" width="33.42578125" style="546" customWidth="1"/>
    <col min="8458" max="8460" width="8.85546875" style="546"/>
    <col min="8461" max="8461" width="13.28515625" style="546" bestFit="1" customWidth="1"/>
    <col min="8462" max="8704" width="8.85546875" style="546"/>
    <col min="8705" max="8705" width="14" style="546" customWidth="1"/>
    <col min="8706" max="8706" width="12.42578125" style="546" customWidth="1"/>
    <col min="8707" max="8707" width="61" style="546" customWidth="1"/>
    <col min="8708" max="8708" width="11.7109375" style="546" customWidth="1"/>
    <col min="8709" max="8709" width="15" style="546" customWidth="1"/>
    <col min="8710" max="8710" width="16.42578125" style="546" customWidth="1"/>
    <col min="8711" max="8711" width="22.42578125" style="546" customWidth="1"/>
    <col min="8712" max="8712" width="13.140625" style="546" customWidth="1"/>
    <col min="8713" max="8713" width="33.42578125" style="546" customWidth="1"/>
    <col min="8714" max="8716" width="8.85546875" style="546"/>
    <col min="8717" max="8717" width="13.28515625" style="546" bestFit="1" customWidth="1"/>
    <col min="8718" max="8960" width="8.85546875" style="546"/>
    <col min="8961" max="8961" width="14" style="546" customWidth="1"/>
    <col min="8962" max="8962" width="12.42578125" style="546" customWidth="1"/>
    <col min="8963" max="8963" width="61" style="546" customWidth="1"/>
    <col min="8964" max="8964" width="11.7109375" style="546" customWidth="1"/>
    <col min="8965" max="8965" width="15" style="546" customWidth="1"/>
    <col min="8966" max="8966" width="16.42578125" style="546" customWidth="1"/>
    <col min="8967" max="8967" width="22.42578125" style="546" customWidth="1"/>
    <col min="8968" max="8968" width="13.140625" style="546" customWidth="1"/>
    <col min="8969" max="8969" width="33.42578125" style="546" customWidth="1"/>
    <col min="8970" max="8972" width="8.85546875" style="546"/>
    <col min="8973" max="8973" width="13.28515625" style="546" bestFit="1" customWidth="1"/>
    <col min="8974" max="9216" width="8.85546875" style="546"/>
    <col min="9217" max="9217" width="14" style="546" customWidth="1"/>
    <col min="9218" max="9218" width="12.42578125" style="546" customWidth="1"/>
    <col min="9219" max="9219" width="61" style="546" customWidth="1"/>
    <col min="9220" max="9220" width="11.7109375" style="546" customWidth="1"/>
    <col min="9221" max="9221" width="15" style="546" customWidth="1"/>
    <col min="9222" max="9222" width="16.42578125" style="546" customWidth="1"/>
    <col min="9223" max="9223" width="22.42578125" style="546" customWidth="1"/>
    <col min="9224" max="9224" width="13.140625" style="546" customWidth="1"/>
    <col min="9225" max="9225" width="33.42578125" style="546" customWidth="1"/>
    <col min="9226" max="9228" width="8.85546875" style="546"/>
    <col min="9229" max="9229" width="13.28515625" style="546" bestFit="1" customWidth="1"/>
    <col min="9230" max="9472" width="8.85546875" style="546"/>
    <col min="9473" max="9473" width="14" style="546" customWidth="1"/>
    <col min="9474" max="9474" width="12.42578125" style="546" customWidth="1"/>
    <col min="9475" max="9475" width="61" style="546" customWidth="1"/>
    <col min="9476" max="9476" width="11.7109375" style="546" customWidth="1"/>
    <col min="9477" max="9477" width="15" style="546" customWidth="1"/>
    <col min="9478" max="9478" width="16.42578125" style="546" customWidth="1"/>
    <col min="9479" max="9479" width="22.42578125" style="546" customWidth="1"/>
    <col min="9480" max="9480" width="13.140625" style="546" customWidth="1"/>
    <col min="9481" max="9481" width="33.42578125" style="546" customWidth="1"/>
    <col min="9482" max="9484" width="8.85546875" style="546"/>
    <col min="9485" max="9485" width="13.28515625" style="546" bestFit="1" customWidth="1"/>
    <col min="9486" max="9728" width="8.85546875" style="546"/>
    <col min="9729" max="9729" width="14" style="546" customWidth="1"/>
    <col min="9730" max="9730" width="12.42578125" style="546" customWidth="1"/>
    <col min="9731" max="9731" width="61" style="546" customWidth="1"/>
    <col min="9732" max="9732" width="11.7109375" style="546" customWidth="1"/>
    <col min="9733" max="9733" width="15" style="546" customWidth="1"/>
    <col min="9734" max="9734" width="16.42578125" style="546" customWidth="1"/>
    <col min="9735" max="9735" width="22.42578125" style="546" customWidth="1"/>
    <col min="9736" max="9736" width="13.140625" style="546" customWidth="1"/>
    <col min="9737" max="9737" width="33.42578125" style="546" customWidth="1"/>
    <col min="9738" max="9740" width="8.85546875" style="546"/>
    <col min="9741" max="9741" width="13.28515625" style="546" bestFit="1" customWidth="1"/>
    <col min="9742" max="9984" width="8.85546875" style="546"/>
    <col min="9985" max="9985" width="14" style="546" customWidth="1"/>
    <col min="9986" max="9986" width="12.42578125" style="546" customWidth="1"/>
    <col min="9987" max="9987" width="61" style="546" customWidth="1"/>
    <col min="9988" max="9988" width="11.7109375" style="546" customWidth="1"/>
    <col min="9989" max="9989" width="15" style="546" customWidth="1"/>
    <col min="9990" max="9990" width="16.42578125" style="546" customWidth="1"/>
    <col min="9991" max="9991" width="22.42578125" style="546" customWidth="1"/>
    <col min="9992" max="9992" width="13.140625" style="546" customWidth="1"/>
    <col min="9993" max="9993" width="33.42578125" style="546" customWidth="1"/>
    <col min="9994" max="9996" width="8.85546875" style="546"/>
    <col min="9997" max="9997" width="13.28515625" style="546" bestFit="1" customWidth="1"/>
    <col min="9998" max="10240" width="8.85546875" style="546"/>
    <col min="10241" max="10241" width="14" style="546" customWidth="1"/>
    <col min="10242" max="10242" width="12.42578125" style="546" customWidth="1"/>
    <col min="10243" max="10243" width="61" style="546" customWidth="1"/>
    <col min="10244" max="10244" width="11.7109375" style="546" customWidth="1"/>
    <col min="10245" max="10245" width="15" style="546" customWidth="1"/>
    <col min="10246" max="10246" width="16.42578125" style="546" customWidth="1"/>
    <col min="10247" max="10247" width="22.42578125" style="546" customWidth="1"/>
    <col min="10248" max="10248" width="13.140625" style="546" customWidth="1"/>
    <col min="10249" max="10249" width="33.42578125" style="546" customWidth="1"/>
    <col min="10250" max="10252" width="8.85546875" style="546"/>
    <col min="10253" max="10253" width="13.28515625" style="546" bestFit="1" customWidth="1"/>
    <col min="10254" max="10496" width="8.85546875" style="546"/>
    <col min="10497" max="10497" width="14" style="546" customWidth="1"/>
    <col min="10498" max="10498" width="12.42578125" style="546" customWidth="1"/>
    <col min="10499" max="10499" width="61" style="546" customWidth="1"/>
    <col min="10500" max="10500" width="11.7109375" style="546" customWidth="1"/>
    <col min="10501" max="10501" width="15" style="546" customWidth="1"/>
    <col min="10502" max="10502" width="16.42578125" style="546" customWidth="1"/>
    <col min="10503" max="10503" width="22.42578125" style="546" customWidth="1"/>
    <col min="10504" max="10504" width="13.140625" style="546" customWidth="1"/>
    <col min="10505" max="10505" width="33.42578125" style="546" customWidth="1"/>
    <col min="10506" max="10508" width="8.85546875" style="546"/>
    <col min="10509" max="10509" width="13.28515625" style="546" bestFit="1" customWidth="1"/>
    <col min="10510" max="10752" width="8.85546875" style="546"/>
    <col min="10753" max="10753" width="14" style="546" customWidth="1"/>
    <col min="10754" max="10754" width="12.42578125" style="546" customWidth="1"/>
    <col min="10755" max="10755" width="61" style="546" customWidth="1"/>
    <col min="10756" max="10756" width="11.7109375" style="546" customWidth="1"/>
    <col min="10757" max="10757" width="15" style="546" customWidth="1"/>
    <col min="10758" max="10758" width="16.42578125" style="546" customWidth="1"/>
    <col min="10759" max="10759" width="22.42578125" style="546" customWidth="1"/>
    <col min="10760" max="10760" width="13.140625" style="546" customWidth="1"/>
    <col min="10761" max="10761" width="33.42578125" style="546" customWidth="1"/>
    <col min="10762" max="10764" width="8.85546875" style="546"/>
    <col min="10765" max="10765" width="13.28515625" style="546" bestFit="1" customWidth="1"/>
    <col min="10766" max="11008" width="8.85546875" style="546"/>
    <col min="11009" max="11009" width="14" style="546" customWidth="1"/>
    <col min="11010" max="11010" width="12.42578125" style="546" customWidth="1"/>
    <col min="11011" max="11011" width="61" style="546" customWidth="1"/>
    <col min="11012" max="11012" width="11.7109375" style="546" customWidth="1"/>
    <col min="11013" max="11013" width="15" style="546" customWidth="1"/>
    <col min="11014" max="11014" width="16.42578125" style="546" customWidth="1"/>
    <col min="11015" max="11015" width="22.42578125" style="546" customWidth="1"/>
    <col min="11016" max="11016" width="13.140625" style="546" customWidth="1"/>
    <col min="11017" max="11017" width="33.42578125" style="546" customWidth="1"/>
    <col min="11018" max="11020" width="8.85546875" style="546"/>
    <col min="11021" max="11021" width="13.28515625" style="546" bestFit="1" customWidth="1"/>
    <col min="11022" max="11264" width="8.85546875" style="546"/>
    <col min="11265" max="11265" width="14" style="546" customWidth="1"/>
    <col min="11266" max="11266" width="12.42578125" style="546" customWidth="1"/>
    <col min="11267" max="11267" width="61" style="546" customWidth="1"/>
    <col min="11268" max="11268" width="11.7109375" style="546" customWidth="1"/>
    <col min="11269" max="11269" width="15" style="546" customWidth="1"/>
    <col min="11270" max="11270" width="16.42578125" style="546" customWidth="1"/>
    <col min="11271" max="11271" width="22.42578125" style="546" customWidth="1"/>
    <col min="11272" max="11272" width="13.140625" style="546" customWidth="1"/>
    <col min="11273" max="11273" width="33.42578125" style="546" customWidth="1"/>
    <col min="11274" max="11276" width="8.85546875" style="546"/>
    <col min="11277" max="11277" width="13.28515625" style="546" bestFit="1" customWidth="1"/>
    <col min="11278" max="11520" width="8.85546875" style="546"/>
    <col min="11521" max="11521" width="14" style="546" customWidth="1"/>
    <col min="11522" max="11522" width="12.42578125" style="546" customWidth="1"/>
    <col min="11523" max="11523" width="61" style="546" customWidth="1"/>
    <col min="11524" max="11524" width="11.7109375" style="546" customWidth="1"/>
    <col min="11525" max="11525" width="15" style="546" customWidth="1"/>
    <col min="11526" max="11526" width="16.42578125" style="546" customWidth="1"/>
    <col min="11527" max="11527" width="22.42578125" style="546" customWidth="1"/>
    <col min="11528" max="11528" width="13.140625" style="546" customWidth="1"/>
    <col min="11529" max="11529" width="33.42578125" style="546" customWidth="1"/>
    <col min="11530" max="11532" width="8.85546875" style="546"/>
    <col min="11533" max="11533" width="13.28515625" style="546" bestFit="1" customWidth="1"/>
    <col min="11534" max="11776" width="8.85546875" style="546"/>
    <col min="11777" max="11777" width="14" style="546" customWidth="1"/>
    <col min="11778" max="11778" width="12.42578125" style="546" customWidth="1"/>
    <col min="11779" max="11779" width="61" style="546" customWidth="1"/>
    <col min="11780" max="11780" width="11.7109375" style="546" customWidth="1"/>
    <col min="11781" max="11781" width="15" style="546" customWidth="1"/>
    <col min="11782" max="11782" width="16.42578125" style="546" customWidth="1"/>
    <col min="11783" max="11783" width="22.42578125" style="546" customWidth="1"/>
    <col min="11784" max="11784" width="13.140625" style="546" customWidth="1"/>
    <col min="11785" max="11785" width="33.42578125" style="546" customWidth="1"/>
    <col min="11786" max="11788" width="8.85546875" style="546"/>
    <col min="11789" max="11789" width="13.28515625" style="546" bestFit="1" customWidth="1"/>
    <col min="11790" max="12032" width="8.85546875" style="546"/>
    <col min="12033" max="12033" width="14" style="546" customWidth="1"/>
    <col min="12034" max="12034" width="12.42578125" style="546" customWidth="1"/>
    <col min="12035" max="12035" width="61" style="546" customWidth="1"/>
    <col min="12036" max="12036" width="11.7109375" style="546" customWidth="1"/>
    <col min="12037" max="12037" width="15" style="546" customWidth="1"/>
    <col min="12038" max="12038" width="16.42578125" style="546" customWidth="1"/>
    <col min="12039" max="12039" width="22.42578125" style="546" customWidth="1"/>
    <col min="12040" max="12040" width="13.140625" style="546" customWidth="1"/>
    <col min="12041" max="12041" width="33.42578125" style="546" customWidth="1"/>
    <col min="12042" max="12044" width="8.85546875" style="546"/>
    <col min="12045" max="12045" width="13.28515625" style="546" bestFit="1" customWidth="1"/>
    <col min="12046" max="12288" width="8.85546875" style="546"/>
    <col min="12289" max="12289" width="14" style="546" customWidth="1"/>
    <col min="12290" max="12290" width="12.42578125" style="546" customWidth="1"/>
    <col min="12291" max="12291" width="61" style="546" customWidth="1"/>
    <col min="12292" max="12292" width="11.7109375" style="546" customWidth="1"/>
    <col min="12293" max="12293" width="15" style="546" customWidth="1"/>
    <col min="12294" max="12294" width="16.42578125" style="546" customWidth="1"/>
    <col min="12295" max="12295" width="22.42578125" style="546" customWidth="1"/>
    <col min="12296" max="12296" width="13.140625" style="546" customWidth="1"/>
    <col min="12297" max="12297" width="33.42578125" style="546" customWidth="1"/>
    <col min="12298" max="12300" width="8.85546875" style="546"/>
    <col min="12301" max="12301" width="13.28515625" style="546" bestFit="1" customWidth="1"/>
    <col min="12302" max="12544" width="8.85546875" style="546"/>
    <col min="12545" max="12545" width="14" style="546" customWidth="1"/>
    <col min="12546" max="12546" width="12.42578125" style="546" customWidth="1"/>
    <col min="12547" max="12547" width="61" style="546" customWidth="1"/>
    <col min="12548" max="12548" width="11.7109375" style="546" customWidth="1"/>
    <col min="12549" max="12549" width="15" style="546" customWidth="1"/>
    <col min="12550" max="12550" width="16.42578125" style="546" customWidth="1"/>
    <col min="12551" max="12551" width="22.42578125" style="546" customWidth="1"/>
    <col min="12552" max="12552" width="13.140625" style="546" customWidth="1"/>
    <col min="12553" max="12553" width="33.42578125" style="546" customWidth="1"/>
    <col min="12554" max="12556" width="8.85546875" style="546"/>
    <col min="12557" max="12557" width="13.28515625" style="546" bestFit="1" customWidth="1"/>
    <col min="12558" max="12800" width="8.85546875" style="546"/>
    <col min="12801" max="12801" width="14" style="546" customWidth="1"/>
    <col min="12802" max="12802" width="12.42578125" style="546" customWidth="1"/>
    <col min="12803" max="12803" width="61" style="546" customWidth="1"/>
    <col min="12804" max="12804" width="11.7109375" style="546" customWidth="1"/>
    <col min="12805" max="12805" width="15" style="546" customWidth="1"/>
    <col min="12806" max="12806" width="16.42578125" style="546" customWidth="1"/>
    <col min="12807" max="12807" width="22.42578125" style="546" customWidth="1"/>
    <col min="12808" max="12808" width="13.140625" style="546" customWidth="1"/>
    <col min="12809" max="12809" width="33.42578125" style="546" customWidth="1"/>
    <col min="12810" max="12812" width="8.85546875" style="546"/>
    <col min="12813" max="12813" width="13.28515625" style="546" bestFit="1" customWidth="1"/>
    <col min="12814" max="13056" width="8.85546875" style="546"/>
    <col min="13057" max="13057" width="14" style="546" customWidth="1"/>
    <col min="13058" max="13058" width="12.42578125" style="546" customWidth="1"/>
    <col min="13059" max="13059" width="61" style="546" customWidth="1"/>
    <col min="13060" max="13060" width="11.7109375" style="546" customWidth="1"/>
    <col min="13061" max="13061" width="15" style="546" customWidth="1"/>
    <col min="13062" max="13062" width="16.42578125" style="546" customWidth="1"/>
    <col min="13063" max="13063" width="22.42578125" style="546" customWidth="1"/>
    <col min="13064" max="13064" width="13.140625" style="546" customWidth="1"/>
    <col min="13065" max="13065" width="33.42578125" style="546" customWidth="1"/>
    <col min="13066" max="13068" width="8.85546875" style="546"/>
    <col min="13069" max="13069" width="13.28515625" style="546" bestFit="1" customWidth="1"/>
    <col min="13070" max="13312" width="8.85546875" style="546"/>
    <col min="13313" max="13313" width="14" style="546" customWidth="1"/>
    <col min="13314" max="13314" width="12.42578125" style="546" customWidth="1"/>
    <col min="13315" max="13315" width="61" style="546" customWidth="1"/>
    <col min="13316" max="13316" width="11.7109375" style="546" customWidth="1"/>
    <col min="13317" max="13317" width="15" style="546" customWidth="1"/>
    <col min="13318" max="13318" width="16.42578125" style="546" customWidth="1"/>
    <col min="13319" max="13319" width="22.42578125" style="546" customWidth="1"/>
    <col min="13320" max="13320" width="13.140625" style="546" customWidth="1"/>
    <col min="13321" max="13321" width="33.42578125" style="546" customWidth="1"/>
    <col min="13322" max="13324" width="8.85546875" style="546"/>
    <col min="13325" max="13325" width="13.28515625" style="546" bestFit="1" customWidth="1"/>
    <col min="13326" max="13568" width="8.85546875" style="546"/>
    <col min="13569" max="13569" width="14" style="546" customWidth="1"/>
    <col min="13570" max="13570" width="12.42578125" style="546" customWidth="1"/>
    <col min="13571" max="13571" width="61" style="546" customWidth="1"/>
    <col min="13572" max="13572" width="11.7109375" style="546" customWidth="1"/>
    <col min="13573" max="13573" width="15" style="546" customWidth="1"/>
    <col min="13574" max="13574" width="16.42578125" style="546" customWidth="1"/>
    <col min="13575" max="13575" width="22.42578125" style="546" customWidth="1"/>
    <col min="13576" max="13576" width="13.140625" style="546" customWidth="1"/>
    <col min="13577" max="13577" width="33.42578125" style="546" customWidth="1"/>
    <col min="13578" max="13580" width="8.85546875" style="546"/>
    <col min="13581" max="13581" width="13.28515625" style="546" bestFit="1" customWidth="1"/>
    <col min="13582" max="13824" width="8.85546875" style="546"/>
    <col min="13825" max="13825" width="14" style="546" customWidth="1"/>
    <col min="13826" max="13826" width="12.42578125" style="546" customWidth="1"/>
    <col min="13827" max="13827" width="61" style="546" customWidth="1"/>
    <col min="13828" max="13828" width="11.7109375" style="546" customWidth="1"/>
    <col min="13829" max="13829" width="15" style="546" customWidth="1"/>
    <col min="13830" max="13830" width="16.42578125" style="546" customWidth="1"/>
    <col min="13831" max="13831" width="22.42578125" style="546" customWidth="1"/>
    <col min="13832" max="13832" width="13.140625" style="546" customWidth="1"/>
    <col min="13833" max="13833" width="33.42578125" style="546" customWidth="1"/>
    <col min="13834" max="13836" width="8.85546875" style="546"/>
    <col min="13837" max="13837" width="13.28515625" style="546" bestFit="1" customWidth="1"/>
    <col min="13838" max="14080" width="8.85546875" style="546"/>
    <col min="14081" max="14081" width="14" style="546" customWidth="1"/>
    <col min="14082" max="14082" width="12.42578125" style="546" customWidth="1"/>
    <col min="14083" max="14083" width="61" style="546" customWidth="1"/>
    <col min="14084" max="14084" width="11.7109375" style="546" customWidth="1"/>
    <col min="14085" max="14085" width="15" style="546" customWidth="1"/>
    <col min="14086" max="14086" width="16.42578125" style="546" customWidth="1"/>
    <col min="14087" max="14087" width="22.42578125" style="546" customWidth="1"/>
    <col min="14088" max="14088" width="13.140625" style="546" customWidth="1"/>
    <col min="14089" max="14089" width="33.42578125" style="546" customWidth="1"/>
    <col min="14090" max="14092" width="8.85546875" style="546"/>
    <col min="14093" max="14093" width="13.28515625" style="546" bestFit="1" customWidth="1"/>
    <col min="14094" max="14336" width="8.85546875" style="546"/>
    <col min="14337" max="14337" width="14" style="546" customWidth="1"/>
    <col min="14338" max="14338" width="12.42578125" style="546" customWidth="1"/>
    <col min="14339" max="14339" width="61" style="546" customWidth="1"/>
    <col min="14340" max="14340" width="11.7109375" style="546" customWidth="1"/>
    <col min="14341" max="14341" width="15" style="546" customWidth="1"/>
    <col min="14342" max="14342" width="16.42578125" style="546" customWidth="1"/>
    <col min="14343" max="14343" width="22.42578125" style="546" customWidth="1"/>
    <col min="14344" max="14344" width="13.140625" style="546" customWidth="1"/>
    <col min="14345" max="14345" width="33.42578125" style="546" customWidth="1"/>
    <col min="14346" max="14348" width="8.85546875" style="546"/>
    <col min="14349" max="14349" width="13.28515625" style="546" bestFit="1" customWidth="1"/>
    <col min="14350" max="14592" width="8.85546875" style="546"/>
    <col min="14593" max="14593" width="14" style="546" customWidth="1"/>
    <col min="14594" max="14594" width="12.42578125" style="546" customWidth="1"/>
    <col min="14595" max="14595" width="61" style="546" customWidth="1"/>
    <col min="14596" max="14596" width="11.7109375" style="546" customWidth="1"/>
    <col min="14597" max="14597" width="15" style="546" customWidth="1"/>
    <col min="14598" max="14598" width="16.42578125" style="546" customWidth="1"/>
    <col min="14599" max="14599" width="22.42578125" style="546" customWidth="1"/>
    <col min="14600" max="14600" width="13.140625" style="546" customWidth="1"/>
    <col min="14601" max="14601" width="33.42578125" style="546" customWidth="1"/>
    <col min="14602" max="14604" width="8.85546875" style="546"/>
    <col min="14605" max="14605" width="13.28515625" style="546" bestFit="1" customWidth="1"/>
    <col min="14606" max="14848" width="8.85546875" style="546"/>
    <col min="14849" max="14849" width="14" style="546" customWidth="1"/>
    <col min="14850" max="14850" width="12.42578125" style="546" customWidth="1"/>
    <col min="14851" max="14851" width="61" style="546" customWidth="1"/>
    <col min="14852" max="14852" width="11.7109375" style="546" customWidth="1"/>
    <col min="14853" max="14853" width="15" style="546" customWidth="1"/>
    <col min="14854" max="14854" width="16.42578125" style="546" customWidth="1"/>
    <col min="14855" max="14855" width="22.42578125" style="546" customWidth="1"/>
    <col min="14856" max="14856" width="13.140625" style="546" customWidth="1"/>
    <col min="14857" max="14857" width="33.42578125" style="546" customWidth="1"/>
    <col min="14858" max="14860" width="8.85546875" style="546"/>
    <col min="14861" max="14861" width="13.28515625" style="546" bestFit="1" customWidth="1"/>
    <col min="14862" max="15104" width="8.85546875" style="546"/>
    <col min="15105" max="15105" width="14" style="546" customWidth="1"/>
    <col min="15106" max="15106" width="12.42578125" style="546" customWidth="1"/>
    <col min="15107" max="15107" width="61" style="546" customWidth="1"/>
    <col min="15108" max="15108" width="11.7109375" style="546" customWidth="1"/>
    <col min="15109" max="15109" width="15" style="546" customWidth="1"/>
    <col min="15110" max="15110" width="16.42578125" style="546" customWidth="1"/>
    <col min="15111" max="15111" width="22.42578125" style="546" customWidth="1"/>
    <col min="15112" max="15112" width="13.140625" style="546" customWidth="1"/>
    <col min="15113" max="15113" width="33.42578125" style="546" customWidth="1"/>
    <col min="15114" max="15116" width="8.85546875" style="546"/>
    <col min="15117" max="15117" width="13.28515625" style="546" bestFit="1" customWidth="1"/>
    <col min="15118" max="15360" width="8.85546875" style="546"/>
    <col min="15361" max="15361" width="14" style="546" customWidth="1"/>
    <col min="15362" max="15362" width="12.42578125" style="546" customWidth="1"/>
    <col min="15363" max="15363" width="61" style="546" customWidth="1"/>
    <col min="15364" max="15364" width="11.7109375" style="546" customWidth="1"/>
    <col min="15365" max="15365" width="15" style="546" customWidth="1"/>
    <col min="15366" max="15366" width="16.42578125" style="546" customWidth="1"/>
    <col min="15367" max="15367" width="22.42578125" style="546" customWidth="1"/>
    <col min="15368" max="15368" width="13.140625" style="546" customWidth="1"/>
    <col min="15369" max="15369" width="33.42578125" style="546" customWidth="1"/>
    <col min="15370" max="15372" width="8.85546875" style="546"/>
    <col min="15373" max="15373" width="13.28515625" style="546" bestFit="1" customWidth="1"/>
    <col min="15374" max="15616" width="8.85546875" style="546"/>
    <col min="15617" max="15617" width="14" style="546" customWidth="1"/>
    <col min="15618" max="15618" width="12.42578125" style="546" customWidth="1"/>
    <col min="15619" max="15619" width="61" style="546" customWidth="1"/>
    <col min="15620" max="15620" width="11.7109375" style="546" customWidth="1"/>
    <col min="15621" max="15621" width="15" style="546" customWidth="1"/>
    <col min="15622" max="15622" width="16.42578125" style="546" customWidth="1"/>
    <col min="15623" max="15623" width="22.42578125" style="546" customWidth="1"/>
    <col min="15624" max="15624" width="13.140625" style="546" customWidth="1"/>
    <col min="15625" max="15625" width="33.42578125" style="546" customWidth="1"/>
    <col min="15626" max="15628" width="8.85546875" style="546"/>
    <col min="15629" max="15629" width="13.28515625" style="546" bestFit="1" customWidth="1"/>
    <col min="15630" max="15872" width="8.85546875" style="546"/>
    <col min="15873" max="15873" width="14" style="546" customWidth="1"/>
    <col min="15874" max="15874" width="12.42578125" style="546" customWidth="1"/>
    <col min="15875" max="15875" width="61" style="546" customWidth="1"/>
    <col min="15876" max="15876" width="11.7109375" style="546" customWidth="1"/>
    <col min="15877" max="15877" width="15" style="546" customWidth="1"/>
    <col min="15878" max="15878" width="16.42578125" style="546" customWidth="1"/>
    <col min="15879" max="15879" width="22.42578125" style="546" customWidth="1"/>
    <col min="15880" max="15880" width="13.140625" style="546" customWidth="1"/>
    <col min="15881" max="15881" width="33.42578125" style="546" customWidth="1"/>
    <col min="15882" max="15884" width="8.85546875" style="546"/>
    <col min="15885" max="15885" width="13.28515625" style="546" bestFit="1" customWidth="1"/>
    <col min="15886" max="16128" width="8.85546875" style="546"/>
    <col min="16129" max="16129" width="14" style="546" customWidth="1"/>
    <col min="16130" max="16130" width="12.42578125" style="546" customWidth="1"/>
    <col min="16131" max="16131" width="61" style="546" customWidth="1"/>
    <col min="16132" max="16132" width="11.7109375" style="546" customWidth="1"/>
    <col min="16133" max="16133" width="15" style="546" customWidth="1"/>
    <col min="16134" max="16134" width="16.42578125" style="546" customWidth="1"/>
    <col min="16135" max="16135" width="22.42578125" style="546" customWidth="1"/>
    <col min="16136" max="16136" width="13.140625" style="546" customWidth="1"/>
    <col min="16137" max="16137" width="33.42578125" style="546" customWidth="1"/>
    <col min="16138" max="16140" width="8.85546875" style="546"/>
    <col min="16141" max="16141" width="13.28515625" style="546" bestFit="1" customWidth="1"/>
    <col min="16142" max="16384" width="8.85546875" style="546"/>
  </cols>
  <sheetData>
    <row r="1" spans="1:11" ht="36" customHeight="1" x14ac:dyDescent="0.2">
      <c r="A1" s="543"/>
      <c r="B1" s="544"/>
      <c r="C1" s="544"/>
      <c r="D1" s="544"/>
      <c r="E1" s="545"/>
      <c r="F1" s="544"/>
      <c r="G1" s="545"/>
      <c r="H1" s="545"/>
    </row>
    <row r="2" spans="1:11" ht="20.25" customHeight="1" x14ac:dyDescent="0.2">
      <c r="A2" s="193"/>
      <c r="B2" s="547"/>
      <c r="C2" s="547"/>
      <c r="D2" s="547"/>
      <c r="E2" s="547"/>
      <c r="F2" s="547"/>
      <c r="G2" s="547"/>
      <c r="H2" s="547"/>
    </row>
    <row r="3" spans="1:11" x14ac:dyDescent="0.2">
      <c r="A3" s="193"/>
      <c r="B3" s="121"/>
      <c r="C3" s="121"/>
      <c r="D3" s="121"/>
      <c r="E3" s="121"/>
      <c r="F3" s="121"/>
    </row>
    <row r="4" spans="1:11" ht="31.5" customHeight="1" x14ac:dyDescent="0.2">
      <c r="A4" s="548"/>
      <c r="B4" s="549" t="s">
        <v>1332</v>
      </c>
      <c r="C4" s="122"/>
      <c r="D4" s="122"/>
      <c r="E4" s="122"/>
      <c r="F4" s="122"/>
      <c r="G4" s="122"/>
      <c r="H4" s="122"/>
    </row>
    <row r="5" spans="1:11" ht="13.5" thickBot="1" x14ac:dyDescent="0.25">
      <c r="A5" s="550"/>
      <c r="B5" s="551"/>
      <c r="C5" s="552"/>
      <c r="D5" s="552"/>
      <c r="E5" s="553"/>
      <c r="F5" s="553"/>
      <c r="G5" s="554"/>
      <c r="H5" s="555"/>
    </row>
    <row r="6" spans="1:11" ht="33" customHeight="1" x14ac:dyDescent="0.25">
      <c r="A6" s="583" t="s">
        <v>0</v>
      </c>
      <c r="B6" s="584"/>
      <c r="C6" s="668" t="str">
        <f>Orçamento!B6</f>
        <v>CENTRO ESPECIALIZADO EM REABILITAÇÃO</v>
      </c>
      <c r="D6" s="668"/>
      <c r="E6" s="668"/>
      <c r="F6" s="585"/>
      <c r="G6" s="586"/>
      <c r="H6" s="556"/>
    </row>
    <row r="7" spans="1:11" ht="5.25" customHeight="1" x14ac:dyDescent="0.25">
      <c r="A7" s="587"/>
      <c r="B7" s="588"/>
      <c r="C7" s="588"/>
      <c r="D7" s="588"/>
      <c r="E7" s="589"/>
      <c r="F7" s="589"/>
      <c r="G7" s="590"/>
      <c r="H7" s="556"/>
    </row>
    <row r="8" spans="1:11" ht="30.75" customHeight="1" x14ac:dyDescent="0.25">
      <c r="A8" s="663" t="s">
        <v>1</v>
      </c>
      <c r="B8" s="663"/>
      <c r="C8" s="664" t="str">
        <f>Orçamento!C8</f>
        <v>CONSTRUÇÃO DE CENTRO DE REABILITAÇÃO</v>
      </c>
      <c r="D8" s="664"/>
      <c r="E8" s="591"/>
      <c r="F8" s="592" t="str">
        <f>Orçamento!F8</f>
        <v>Área de intervenção:</v>
      </c>
      <c r="G8" s="593">
        <f>Orçamento!H8</f>
        <v>2640.46</v>
      </c>
      <c r="H8" s="559"/>
    </row>
    <row r="9" spans="1:11" ht="5.25" customHeight="1" x14ac:dyDescent="0.25">
      <c r="A9" s="587"/>
      <c r="B9" s="588"/>
      <c r="C9" s="588"/>
      <c r="D9" s="588"/>
      <c r="E9" s="589"/>
      <c r="F9" s="594"/>
      <c r="G9" s="595"/>
      <c r="H9" s="561"/>
    </row>
    <row r="10" spans="1:11" ht="33" customHeight="1" x14ac:dyDescent="0.25">
      <c r="A10" s="663" t="s">
        <v>217</v>
      </c>
      <c r="B10" s="663"/>
      <c r="C10" s="664" t="str">
        <f>Orçamento!B10</f>
        <v>RUA HELENA ABREU DA SILVA, SN, ITAPEVI/SP</v>
      </c>
      <c r="D10" s="664"/>
      <c r="E10" s="594"/>
      <c r="F10" s="596" t="str">
        <f>Orçamento!F10</f>
        <v>Investimento:</v>
      </c>
      <c r="G10" s="597" t="e">
        <f>Orçamento!H10</f>
        <v>#VALUE!</v>
      </c>
      <c r="H10" s="562"/>
    </row>
    <row r="11" spans="1:11" ht="5.25" customHeight="1" x14ac:dyDescent="0.25">
      <c r="A11" s="587"/>
      <c r="B11" s="588"/>
      <c r="C11" s="588"/>
      <c r="D11" s="588"/>
      <c r="E11" s="589"/>
      <c r="F11" s="594"/>
      <c r="G11" s="595"/>
      <c r="H11" s="561"/>
    </row>
    <row r="12" spans="1:11" ht="43.5" customHeight="1" thickBot="1" x14ac:dyDescent="0.3">
      <c r="A12" s="598" t="s">
        <v>218</v>
      </c>
      <c r="B12" s="599"/>
      <c r="C12" s="600" t="str">
        <f>Orçamento!B12</f>
        <v>FDE- Jan/23; Siurb-Jul/22; CDHU-188; SINAPI - Jan/23</v>
      </c>
      <c r="D12" s="600"/>
      <c r="E12" s="599"/>
      <c r="F12" s="592" t="str">
        <f>Orçamento!F12</f>
        <v>Invest./Área:</v>
      </c>
      <c r="G12" s="601" t="e">
        <f>Orçamento!H12</f>
        <v>#VALUE!</v>
      </c>
      <c r="H12" s="563"/>
    </row>
    <row r="13" spans="1:11" ht="16.5" customHeight="1" x14ac:dyDescent="0.2">
      <c r="A13" s="588"/>
      <c r="B13" s="584"/>
      <c r="C13" s="584"/>
      <c r="D13" s="584"/>
      <c r="E13" s="584"/>
      <c r="F13" s="584"/>
      <c r="G13" s="602"/>
      <c r="H13" s="564"/>
    </row>
    <row r="14" spans="1:11" ht="27.75" customHeight="1" x14ac:dyDescent="0.2">
      <c r="A14" s="665" t="s">
        <v>219</v>
      </c>
      <c r="B14" s="666"/>
      <c r="C14" s="666"/>
      <c r="D14" s="666"/>
      <c r="E14" s="666"/>
      <c r="F14" s="666"/>
      <c r="G14" s="667"/>
      <c r="I14" s="565"/>
    </row>
    <row r="15" spans="1:11" ht="28.5" customHeight="1" x14ac:dyDescent="0.25">
      <c r="A15" s="603" t="s">
        <v>15</v>
      </c>
      <c r="B15" s="604"/>
      <c r="C15" s="605" t="s">
        <v>233</v>
      </c>
      <c r="D15" s="606" t="s">
        <v>220</v>
      </c>
      <c r="E15" s="607"/>
      <c r="F15" s="608"/>
      <c r="G15" s="609">
        <f>G28</f>
        <v>0</v>
      </c>
      <c r="K15" s="566"/>
    </row>
    <row r="16" spans="1:11" ht="12.75" customHeight="1" x14ac:dyDescent="0.2">
      <c r="A16" s="610"/>
      <c r="B16" s="611"/>
      <c r="C16" s="611"/>
      <c r="D16" s="611"/>
      <c r="E16" s="611"/>
      <c r="F16" s="611"/>
      <c r="G16" s="612"/>
      <c r="K16" s="566"/>
    </row>
    <row r="17" spans="1:11" ht="28.5" customHeight="1" x14ac:dyDescent="0.2">
      <c r="A17" s="613" t="s">
        <v>221</v>
      </c>
      <c r="B17" s="614"/>
      <c r="C17" s="611" t="s">
        <v>126</v>
      </c>
      <c r="D17" s="611" t="s">
        <v>222</v>
      </c>
      <c r="E17" s="611" t="s">
        <v>223</v>
      </c>
      <c r="F17" s="611" t="s">
        <v>224</v>
      </c>
      <c r="G17" s="612" t="s">
        <v>225</v>
      </c>
      <c r="K17" s="566"/>
    </row>
    <row r="18" spans="1:11" ht="36" x14ac:dyDescent="0.2">
      <c r="A18" s="615" t="s">
        <v>144</v>
      </c>
      <c r="B18" s="615" t="s">
        <v>234</v>
      </c>
      <c r="C18" s="616" t="s">
        <v>235</v>
      </c>
      <c r="D18" s="617" t="s">
        <v>236</v>
      </c>
      <c r="E18" s="617">
        <v>15</v>
      </c>
      <c r="F18" s="623"/>
      <c r="G18" s="618">
        <f>ROUND(E18*F18,2)</f>
        <v>0</v>
      </c>
      <c r="K18" s="566"/>
    </row>
    <row r="19" spans="1:11" ht="43.5" customHeight="1" x14ac:dyDescent="0.2">
      <c r="A19" s="615" t="s">
        <v>144</v>
      </c>
      <c r="B19" s="615" t="s">
        <v>237</v>
      </c>
      <c r="C19" s="616" t="s">
        <v>238</v>
      </c>
      <c r="D19" s="617" t="s">
        <v>236</v>
      </c>
      <c r="E19" s="617">
        <v>15</v>
      </c>
      <c r="F19" s="623"/>
      <c r="G19" s="618">
        <f t="shared" ref="G19:G27" si="0">ROUND(E19*F19,2)</f>
        <v>0</v>
      </c>
      <c r="K19" s="566"/>
    </row>
    <row r="20" spans="1:11" ht="42.75" customHeight="1" x14ac:dyDescent="0.2">
      <c r="A20" s="615" t="s">
        <v>144</v>
      </c>
      <c r="B20" s="615" t="s">
        <v>239</v>
      </c>
      <c r="C20" s="616" t="s">
        <v>240</v>
      </c>
      <c r="D20" s="617" t="s">
        <v>236</v>
      </c>
      <c r="E20" s="617">
        <v>1</v>
      </c>
      <c r="F20" s="623"/>
      <c r="G20" s="618">
        <f t="shared" si="0"/>
        <v>0</v>
      </c>
      <c r="K20" s="566"/>
    </row>
    <row r="21" spans="1:11" ht="42.75" customHeight="1" x14ac:dyDescent="0.2">
      <c r="A21" s="615" t="s">
        <v>144</v>
      </c>
      <c r="B21" s="615">
        <v>90781</v>
      </c>
      <c r="C21" s="616" t="s">
        <v>241</v>
      </c>
      <c r="D21" s="617" t="s">
        <v>127</v>
      </c>
      <c r="E21" s="617">
        <v>200</v>
      </c>
      <c r="F21" s="623"/>
      <c r="G21" s="618">
        <f t="shared" si="0"/>
        <v>0</v>
      </c>
      <c r="K21" s="566"/>
    </row>
    <row r="22" spans="1:11" ht="46.5" customHeight="1" x14ac:dyDescent="0.2">
      <c r="A22" s="615" t="s">
        <v>144</v>
      </c>
      <c r="B22" s="615" t="s">
        <v>1230</v>
      </c>
      <c r="C22" s="616" t="s">
        <v>242</v>
      </c>
      <c r="D22" s="617" t="s">
        <v>127</v>
      </c>
      <c r="E22" s="617">
        <v>200</v>
      </c>
      <c r="F22" s="623"/>
      <c r="G22" s="618">
        <f t="shared" si="0"/>
        <v>0</v>
      </c>
      <c r="K22" s="566"/>
    </row>
    <row r="23" spans="1:11" ht="40.5" customHeight="1" x14ac:dyDescent="0.2">
      <c r="A23" s="615" t="s">
        <v>144</v>
      </c>
      <c r="B23" s="615" t="s">
        <v>243</v>
      </c>
      <c r="C23" s="616" t="s">
        <v>244</v>
      </c>
      <c r="D23" s="617" t="s">
        <v>236</v>
      </c>
      <c r="E23" s="617">
        <v>15</v>
      </c>
      <c r="F23" s="623"/>
      <c r="G23" s="618">
        <f t="shared" si="0"/>
        <v>0</v>
      </c>
      <c r="K23" s="566"/>
    </row>
    <row r="24" spans="1:11" ht="51" customHeight="1" x14ac:dyDescent="0.2">
      <c r="A24" s="615" t="s">
        <v>144</v>
      </c>
      <c r="B24" s="615" t="s">
        <v>252</v>
      </c>
      <c r="C24" s="616" t="s">
        <v>253</v>
      </c>
      <c r="D24" s="617" t="s">
        <v>236</v>
      </c>
      <c r="E24" s="617">
        <v>15</v>
      </c>
      <c r="F24" s="623"/>
      <c r="G24" s="618">
        <f t="shared" si="0"/>
        <v>0</v>
      </c>
      <c r="K24" s="566"/>
    </row>
    <row r="25" spans="1:11" ht="41.25" customHeight="1" x14ac:dyDescent="0.2">
      <c r="A25" s="615" t="s">
        <v>144</v>
      </c>
      <c r="B25" s="615" t="s">
        <v>245</v>
      </c>
      <c r="C25" s="616" t="s">
        <v>246</v>
      </c>
      <c r="D25" s="617" t="s">
        <v>236</v>
      </c>
      <c r="E25" s="617">
        <v>15</v>
      </c>
      <c r="F25" s="623"/>
      <c r="G25" s="618">
        <f t="shared" si="0"/>
        <v>0</v>
      </c>
      <c r="K25" s="566"/>
    </row>
    <row r="26" spans="1:11" ht="43.5" customHeight="1" x14ac:dyDescent="0.2">
      <c r="A26" s="615" t="s">
        <v>144</v>
      </c>
      <c r="B26" s="615" t="s">
        <v>247</v>
      </c>
      <c r="C26" s="616" t="s">
        <v>248</v>
      </c>
      <c r="D26" s="617" t="s">
        <v>127</v>
      </c>
      <c r="E26" s="617">
        <v>3600</v>
      </c>
      <c r="F26" s="623"/>
      <c r="G26" s="618">
        <f t="shared" si="0"/>
        <v>0</v>
      </c>
      <c r="K26" s="566"/>
    </row>
    <row r="27" spans="1:11" ht="39" customHeight="1" x14ac:dyDescent="0.2">
      <c r="A27" s="615" t="s">
        <v>148</v>
      </c>
      <c r="B27" s="615" t="s">
        <v>187</v>
      </c>
      <c r="C27" s="616" t="s">
        <v>257</v>
      </c>
      <c r="D27" s="617" t="s">
        <v>127</v>
      </c>
      <c r="E27" s="617">
        <v>30</v>
      </c>
      <c r="F27" s="623"/>
      <c r="G27" s="618">
        <f t="shared" si="0"/>
        <v>0</v>
      </c>
      <c r="K27" s="566"/>
    </row>
    <row r="28" spans="1:11" ht="28.5" customHeight="1" x14ac:dyDescent="0.2">
      <c r="A28" s="619" t="s">
        <v>226</v>
      </c>
      <c r="B28" s="620"/>
      <c r="C28" s="620"/>
      <c r="D28" s="620"/>
      <c r="E28" s="620"/>
      <c r="F28" s="621"/>
      <c r="G28" s="622">
        <f>SUM(G18:G27)</f>
        <v>0</v>
      </c>
      <c r="K28" s="566"/>
    </row>
    <row r="29" spans="1:11" ht="16.5" customHeight="1" x14ac:dyDescent="0.2">
      <c r="A29" s="557"/>
      <c r="B29" s="557"/>
      <c r="C29" s="557"/>
      <c r="D29" s="557"/>
      <c r="E29" s="557"/>
      <c r="F29" s="557"/>
      <c r="G29" s="567"/>
      <c r="H29" s="564"/>
    </row>
    <row r="30" spans="1:11" ht="16.5" customHeight="1" x14ac:dyDescent="0.2">
      <c r="A30" s="557"/>
      <c r="B30" s="557"/>
      <c r="C30" s="557"/>
      <c r="D30" s="557"/>
      <c r="E30" s="557"/>
      <c r="F30" s="557"/>
      <c r="G30" s="568"/>
      <c r="H30" s="564"/>
    </row>
    <row r="31" spans="1:11" ht="18" x14ac:dyDescent="0.25">
      <c r="A31" s="569"/>
      <c r="B31" s="570"/>
      <c r="C31" s="571"/>
      <c r="D31" s="571"/>
      <c r="E31" s="570"/>
      <c r="F31" s="569"/>
      <c r="G31" s="560"/>
    </row>
    <row r="32" spans="1:11" ht="18" x14ac:dyDescent="0.25">
      <c r="A32" s="560"/>
      <c r="B32" s="560"/>
      <c r="C32" s="560"/>
      <c r="D32" s="560"/>
      <c r="E32" s="560"/>
      <c r="F32" s="560"/>
      <c r="G32" s="560"/>
    </row>
    <row r="33" spans="1:7" ht="18" x14ac:dyDescent="0.25">
      <c r="A33" s="560"/>
      <c r="B33" s="560"/>
      <c r="C33" s="560"/>
      <c r="D33" s="560"/>
      <c r="E33" s="560"/>
      <c r="F33" s="560"/>
      <c r="G33" s="560"/>
    </row>
    <row r="34" spans="1:7" ht="18" x14ac:dyDescent="0.25">
      <c r="A34" s="560"/>
      <c r="B34" s="560"/>
      <c r="C34" s="572"/>
      <c r="D34" s="573"/>
      <c r="E34" s="574"/>
      <c r="F34" s="574"/>
      <c r="G34" s="560"/>
    </row>
    <row r="35" spans="1:7" ht="18" x14ac:dyDescent="0.25">
      <c r="A35" s="560"/>
      <c r="B35" s="560"/>
      <c r="C35" s="575"/>
      <c r="D35" s="558"/>
      <c r="E35" s="576"/>
      <c r="F35" s="575"/>
      <c r="G35" s="560"/>
    </row>
    <row r="36" spans="1:7" ht="18" x14ac:dyDescent="0.25">
      <c r="A36" s="560"/>
      <c r="B36" s="560"/>
      <c r="C36" s="577"/>
      <c r="D36" s="578"/>
      <c r="E36" s="579"/>
      <c r="F36" s="577"/>
      <c r="G36" s="560"/>
    </row>
    <row r="37" spans="1:7" ht="18" x14ac:dyDescent="0.25">
      <c r="A37" s="560"/>
      <c r="B37" s="560"/>
      <c r="C37" s="580"/>
      <c r="D37" s="580"/>
      <c r="E37" s="581"/>
      <c r="F37" s="577"/>
      <c r="G37" s="560"/>
    </row>
    <row r="38" spans="1:7" x14ac:dyDescent="0.2">
      <c r="C38" s="464"/>
      <c r="D38" s="464"/>
      <c r="E38" s="582"/>
      <c r="F38" s="464"/>
    </row>
  </sheetData>
  <sheetProtection algorithmName="SHA-512" hashValue="zKfzTVnlH3yQTEXrS70zL8N/vvXZE/B51MMmBaqPiJr4aehlaCbzKNUNK9BAPHu4cLI4dFUWW34LdTZKMYQgsQ==" saltValue="XYqkTfGQ01kN64AO1Z6RyA==" spinCount="100000" sheet="1" objects="1" scenarios="1" formatCells="0" formatColumns="0" formatRows="0" selectLockedCells="1"/>
  <mergeCells count="6">
    <mergeCell ref="C6:E6"/>
    <mergeCell ref="A8:B8"/>
    <mergeCell ref="C8:D8"/>
    <mergeCell ref="A10:B10"/>
    <mergeCell ref="C10:D10"/>
    <mergeCell ref="A14:G14"/>
  </mergeCells>
  <pageMargins left="0.70866141732283472" right="0.51181102362204722" top="0.78740157480314965" bottom="0.78740157480314965" header="0.31496062992125984" footer="0.31496062992125984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99"/>
  <sheetViews>
    <sheetView zoomScale="40" zoomScaleNormal="40" zoomScaleSheetLayoutView="55" workbookViewId="0">
      <selection activeCell="F38" sqref="F38"/>
    </sheetView>
  </sheetViews>
  <sheetFormatPr defaultColWidth="14.42578125" defaultRowHeight="15" customHeight="1" x14ac:dyDescent="0.2"/>
  <cols>
    <col min="1" max="1" width="33.42578125" style="5" customWidth="1"/>
    <col min="2" max="2" width="85.5703125" style="5" customWidth="1"/>
    <col min="3" max="3" width="13.85546875" style="5" customWidth="1"/>
    <col min="4" max="4" width="38.42578125" style="5" customWidth="1"/>
    <col min="5" max="5" width="27.85546875" style="5" customWidth="1"/>
    <col min="6" max="6" width="26.85546875" style="5" customWidth="1"/>
    <col min="7" max="7" width="28.5703125" style="5" customWidth="1"/>
    <col min="8" max="8" width="27.28515625" style="5" customWidth="1"/>
    <col min="9" max="9" width="25.7109375" style="5" customWidth="1"/>
    <col min="10" max="10" width="27.140625" style="5" customWidth="1"/>
    <col min="11" max="18" width="27.42578125" style="5" customWidth="1"/>
    <col min="19" max="19" width="34.5703125" style="5" customWidth="1"/>
    <col min="20" max="20" width="17.42578125" style="5" customWidth="1"/>
    <col min="21" max="21" width="13" style="5" customWidth="1"/>
    <col min="22" max="22" width="9.140625" style="5" customWidth="1"/>
    <col min="23" max="23" width="11.28515625" style="5" customWidth="1"/>
    <col min="24" max="16384" width="14.42578125" style="5"/>
  </cols>
  <sheetData>
    <row r="1" spans="1:23" ht="52.5" customHeight="1" x14ac:dyDescent="0.6">
      <c r="A1" s="6"/>
      <c r="B1" s="205"/>
      <c r="C1" s="205"/>
      <c r="D1" s="205"/>
      <c r="E1" s="205"/>
      <c r="F1" s="205"/>
      <c r="G1" s="205"/>
      <c r="H1" s="205"/>
      <c r="I1" s="152"/>
      <c r="J1" s="27"/>
    </row>
    <row r="2" spans="1:23" ht="7.5" customHeight="1" x14ac:dyDescent="0.4">
      <c r="A2" s="7"/>
      <c r="B2" s="193"/>
      <c r="C2" s="120"/>
      <c r="D2" s="120"/>
      <c r="E2" s="120"/>
      <c r="F2" s="120"/>
      <c r="G2" s="120"/>
      <c r="H2" s="120"/>
      <c r="I2" s="120"/>
      <c r="J2" s="27"/>
    </row>
    <row r="3" spans="1:23" ht="20.25" customHeight="1" x14ac:dyDescent="0.2">
      <c r="A3" s="153"/>
      <c r="B3" s="675"/>
      <c r="C3" s="675"/>
      <c r="D3" s="675"/>
      <c r="E3" s="12"/>
      <c r="F3" s="12"/>
      <c r="G3" s="12"/>
      <c r="H3" s="12"/>
      <c r="I3" s="154"/>
      <c r="J3" s="27"/>
    </row>
    <row r="4" spans="1:23" ht="24" customHeight="1" x14ac:dyDescent="0.2">
      <c r="A4" s="153"/>
      <c r="B4" s="676"/>
      <c r="C4" s="676"/>
      <c r="D4" s="676"/>
      <c r="E4" s="204"/>
      <c r="F4" s="204"/>
      <c r="G4" s="204"/>
      <c r="H4" s="204"/>
      <c r="I4" s="155"/>
      <c r="J4" s="27"/>
    </row>
    <row r="5" spans="1:23" ht="12" customHeight="1" thickBot="1" x14ac:dyDescent="0.25">
      <c r="A5" s="156"/>
      <c r="B5" s="157"/>
      <c r="C5" s="194"/>
      <c r="D5" s="195"/>
      <c r="E5" s="158"/>
      <c r="F5" s="196"/>
      <c r="G5" s="158"/>
      <c r="H5" s="158"/>
      <c r="I5" s="158"/>
      <c r="J5" s="27"/>
      <c r="K5" s="27"/>
      <c r="M5" s="159"/>
      <c r="O5" s="159"/>
      <c r="R5" s="159"/>
    </row>
    <row r="6" spans="1:23" ht="20.25" x14ac:dyDescent="0.2">
      <c r="A6" s="171" t="s">
        <v>0</v>
      </c>
      <c r="B6" s="172" t="str">
        <f>Orçamento!B6</f>
        <v>CENTRO ESPECIALIZADO EM REABILITAÇÃO</v>
      </c>
      <c r="C6" s="693"/>
      <c r="D6" s="693"/>
      <c r="E6" s="173"/>
      <c r="F6" s="174"/>
      <c r="G6" s="174"/>
      <c r="H6" s="174"/>
      <c r="I6" s="625"/>
      <c r="J6" s="626"/>
      <c r="K6" s="626"/>
      <c r="L6" s="626"/>
      <c r="M6" s="627"/>
      <c r="N6" s="626"/>
      <c r="O6" s="627"/>
      <c r="P6" s="626"/>
      <c r="Q6" s="626"/>
      <c r="R6" s="627"/>
      <c r="S6" s="626"/>
    </row>
    <row r="7" spans="1:23" ht="8.25" customHeight="1" x14ac:dyDescent="0.2">
      <c r="A7" s="175"/>
      <c r="B7" s="173"/>
      <c r="C7" s="172"/>
      <c r="D7" s="172"/>
      <c r="E7" s="173"/>
      <c r="F7" s="174"/>
      <c r="G7" s="174"/>
      <c r="H7" s="174"/>
      <c r="I7" s="173"/>
      <c r="J7" s="119"/>
      <c r="K7" s="627"/>
      <c r="L7" s="627"/>
      <c r="M7" s="627"/>
      <c r="N7" s="627"/>
      <c r="O7" s="627"/>
      <c r="P7" s="627"/>
      <c r="Q7" s="627"/>
      <c r="R7" s="627"/>
      <c r="S7" s="627"/>
    </row>
    <row r="8" spans="1:23" ht="19.5" customHeight="1" x14ac:dyDescent="0.2">
      <c r="A8" s="176" t="s">
        <v>1</v>
      </c>
      <c r="B8" s="177" t="str">
        <f>Orçamento!C8</f>
        <v>CONSTRUÇÃO DE CENTRO DE REABILITAÇÃO</v>
      </c>
      <c r="C8" s="693"/>
      <c r="D8" s="693"/>
      <c r="E8" s="173"/>
      <c r="F8" s="694"/>
      <c r="G8" s="694"/>
      <c r="H8" s="178"/>
      <c r="I8" s="628"/>
      <c r="J8" s="119"/>
      <c r="K8" s="627"/>
      <c r="L8" s="627"/>
      <c r="M8" s="627"/>
      <c r="N8" s="627"/>
      <c r="O8" s="627"/>
      <c r="P8" s="627"/>
      <c r="Q8" s="627"/>
      <c r="R8" s="627"/>
      <c r="S8" s="627"/>
    </row>
    <row r="9" spans="1:23" ht="9.75" customHeight="1" x14ac:dyDescent="0.2">
      <c r="A9" s="176"/>
      <c r="B9" s="179"/>
      <c r="C9" s="179"/>
      <c r="D9" s="179"/>
      <c r="E9" s="173"/>
      <c r="F9" s="180"/>
      <c r="G9" s="173"/>
      <c r="H9" s="173"/>
      <c r="I9" s="628"/>
      <c r="J9" s="119"/>
      <c r="K9" s="627"/>
      <c r="L9" s="627"/>
      <c r="M9" s="627"/>
      <c r="N9" s="627"/>
      <c r="O9" s="627"/>
      <c r="P9" s="627"/>
      <c r="Q9" s="627"/>
      <c r="R9" s="627"/>
      <c r="S9" s="627"/>
    </row>
    <row r="10" spans="1:23" ht="24" customHeight="1" x14ac:dyDescent="0.3">
      <c r="A10" s="176" t="s">
        <v>2</v>
      </c>
      <c r="B10" s="177" t="str">
        <f>Orçamento!B10</f>
        <v>RUA HELENA ABREU DA SILVA, SN, ITAPEVI/SP</v>
      </c>
      <c r="C10" s="177"/>
      <c r="D10" s="181"/>
      <c r="E10" s="173"/>
      <c r="F10" s="694" t="s">
        <v>3</v>
      </c>
      <c r="G10" s="694"/>
      <c r="H10" s="182" t="e">
        <f>'Resumo '!E10</f>
        <v>#VALUE!</v>
      </c>
      <c r="I10" s="629"/>
      <c r="J10" s="119"/>
      <c r="K10" s="627"/>
      <c r="L10" s="627"/>
      <c r="M10" s="627"/>
      <c r="N10" s="627"/>
      <c r="O10" s="627"/>
      <c r="P10" s="627"/>
      <c r="Q10" s="627"/>
      <c r="R10" s="627"/>
      <c r="S10" s="627"/>
    </row>
    <row r="11" spans="1:23" ht="8.25" customHeight="1" thickBot="1" x14ac:dyDescent="0.25">
      <c r="A11" s="630"/>
      <c r="B11" s="173"/>
      <c r="C11" s="172"/>
      <c r="D11" s="631"/>
      <c r="E11" s="173"/>
      <c r="F11" s="173"/>
      <c r="G11" s="173"/>
      <c r="H11" s="628"/>
      <c r="I11" s="180"/>
      <c r="J11" s="119"/>
      <c r="K11" s="627"/>
      <c r="L11" s="627"/>
      <c r="M11" s="627"/>
      <c r="N11" s="627"/>
      <c r="O11" s="627"/>
      <c r="P11" s="627"/>
      <c r="Q11" s="627"/>
      <c r="R11" s="627"/>
      <c r="S11" s="627"/>
    </row>
    <row r="12" spans="1:23" ht="9.75" customHeight="1" thickBot="1" x14ac:dyDescent="0.25">
      <c r="A12" s="632"/>
      <c r="B12" s="633"/>
      <c r="C12" s="633"/>
      <c r="D12" s="492"/>
      <c r="E12" s="634"/>
      <c r="F12" s="635"/>
      <c r="G12" s="634"/>
      <c r="H12" s="635"/>
      <c r="I12" s="636"/>
      <c r="J12" s="637"/>
      <c r="K12" s="638"/>
      <c r="L12" s="638"/>
      <c r="M12" s="638"/>
      <c r="N12" s="638"/>
      <c r="O12" s="638"/>
      <c r="P12" s="638"/>
      <c r="Q12" s="639"/>
      <c r="R12" s="639"/>
      <c r="S12" s="639"/>
      <c r="T12" s="160"/>
      <c r="U12" s="160"/>
      <c r="V12" s="160"/>
      <c r="W12" s="160"/>
    </row>
    <row r="13" spans="1:23" ht="19.5" customHeight="1" x14ac:dyDescent="0.2">
      <c r="A13" s="698" t="s">
        <v>5</v>
      </c>
      <c r="B13" s="700" t="s">
        <v>126</v>
      </c>
      <c r="C13" s="183" t="s">
        <v>133</v>
      </c>
      <c r="D13" s="183" t="s">
        <v>134</v>
      </c>
      <c r="E13" s="688">
        <v>1</v>
      </c>
      <c r="F13" s="688">
        <v>2</v>
      </c>
      <c r="G13" s="688">
        <v>3</v>
      </c>
      <c r="H13" s="688">
        <v>4</v>
      </c>
      <c r="I13" s="688">
        <v>5</v>
      </c>
      <c r="J13" s="688">
        <v>6</v>
      </c>
      <c r="K13" s="688">
        <v>7</v>
      </c>
      <c r="L13" s="688">
        <v>8</v>
      </c>
      <c r="M13" s="688">
        <v>9</v>
      </c>
      <c r="N13" s="688">
        <v>10</v>
      </c>
      <c r="O13" s="688">
        <v>11</v>
      </c>
      <c r="P13" s="688">
        <v>12</v>
      </c>
      <c r="Q13" s="688">
        <v>13</v>
      </c>
      <c r="R13" s="688">
        <v>14</v>
      </c>
      <c r="S13" s="688">
        <v>15</v>
      </c>
      <c r="T13" s="25"/>
      <c r="U13" s="25"/>
      <c r="V13" s="25"/>
      <c r="W13" s="25"/>
    </row>
    <row r="14" spans="1:23" ht="19.5" customHeight="1" thickBot="1" x14ac:dyDescent="0.25">
      <c r="A14" s="699"/>
      <c r="B14" s="701"/>
      <c r="C14" s="184" t="s">
        <v>135</v>
      </c>
      <c r="D14" s="184" t="s">
        <v>136</v>
      </c>
      <c r="E14" s="689"/>
      <c r="F14" s="689"/>
      <c r="G14" s="689"/>
      <c r="H14" s="689"/>
      <c r="I14" s="689"/>
      <c r="J14" s="689"/>
      <c r="K14" s="689"/>
      <c r="L14" s="689"/>
      <c r="M14" s="689"/>
      <c r="N14" s="689"/>
      <c r="O14" s="689"/>
      <c r="P14" s="689"/>
      <c r="Q14" s="689"/>
      <c r="R14" s="689"/>
      <c r="S14" s="689"/>
      <c r="T14" s="25"/>
      <c r="U14" s="25"/>
      <c r="V14" s="25"/>
      <c r="W14" s="25"/>
    </row>
    <row r="15" spans="1:23" ht="19.5" customHeight="1" thickBot="1" x14ac:dyDescent="0.3">
      <c r="A15" s="185"/>
      <c r="B15" s="185"/>
      <c r="C15" s="185"/>
      <c r="D15" s="185"/>
      <c r="E15" s="314"/>
      <c r="F15" s="314"/>
      <c r="G15" s="315"/>
      <c r="H15" s="315"/>
      <c r="I15" s="315"/>
      <c r="J15" s="315"/>
      <c r="K15" s="315"/>
      <c r="L15" s="315"/>
      <c r="M15" s="315"/>
      <c r="N15" s="315"/>
      <c r="O15" s="316"/>
      <c r="P15" s="316"/>
      <c r="Q15" s="316"/>
      <c r="R15" s="316"/>
      <c r="S15" s="316"/>
      <c r="T15" s="123"/>
      <c r="U15" s="123"/>
      <c r="V15" s="123"/>
      <c r="W15" s="123"/>
    </row>
    <row r="16" spans="1:23" ht="27" customHeight="1" x14ac:dyDescent="0.3">
      <c r="A16" s="702">
        <v>1</v>
      </c>
      <c r="B16" s="703" t="str">
        <f>VLOOKUP(A16,Orçamento!$A$15:$I$498,4,0)</f>
        <v>ADMINISTRAÇÃO LOCAL E INSTALAÇÕES DE CANTEIRO</v>
      </c>
      <c r="C16" s="703" t="e">
        <f>VLOOKUP(A16,'Resumo '!$A$15:$E$29,5,0)</f>
        <v>#DIV/0!</v>
      </c>
      <c r="D16" s="683" t="e">
        <f>'Resumo '!D15</f>
        <v>#VALUE!</v>
      </c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313"/>
      <c r="U16" s="161"/>
      <c r="V16" s="123"/>
      <c r="W16" s="123"/>
    </row>
    <row r="17" spans="1:23" ht="29.25" customHeight="1" x14ac:dyDescent="0.3">
      <c r="A17" s="680"/>
      <c r="B17" s="680"/>
      <c r="C17" s="682"/>
      <c r="D17" s="680"/>
      <c r="E17" s="305" t="e">
        <f>E16*$D$16</f>
        <v>#VALUE!</v>
      </c>
      <c r="F17" s="308" t="e">
        <f t="shared" ref="F17:S17" si="0">F16*$D$16</f>
        <v>#VALUE!</v>
      </c>
      <c r="G17" s="311" t="e">
        <f t="shared" si="0"/>
        <v>#VALUE!</v>
      </c>
      <c r="H17" s="311" t="e">
        <f t="shared" si="0"/>
        <v>#VALUE!</v>
      </c>
      <c r="I17" s="311" t="e">
        <f t="shared" si="0"/>
        <v>#VALUE!</v>
      </c>
      <c r="J17" s="311" t="e">
        <f t="shared" si="0"/>
        <v>#VALUE!</v>
      </c>
      <c r="K17" s="311" t="e">
        <f t="shared" si="0"/>
        <v>#VALUE!</v>
      </c>
      <c r="L17" s="311" t="e">
        <f t="shared" si="0"/>
        <v>#VALUE!</v>
      </c>
      <c r="M17" s="311" t="e">
        <f t="shared" si="0"/>
        <v>#VALUE!</v>
      </c>
      <c r="N17" s="311" t="e">
        <f t="shared" si="0"/>
        <v>#VALUE!</v>
      </c>
      <c r="O17" s="311" t="e">
        <f t="shared" si="0"/>
        <v>#VALUE!</v>
      </c>
      <c r="P17" s="311" t="e">
        <f t="shared" si="0"/>
        <v>#VALUE!</v>
      </c>
      <c r="Q17" s="311" t="e">
        <f t="shared" si="0"/>
        <v>#VALUE!</v>
      </c>
      <c r="R17" s="311" t="e">
        <f t="shared" si="0"/>
        <v>#VALUE!</v>
      </c>
      <c r="S17" s="311" t="e">
        <f t="shared" si="0"/>
        <v>#VALUE!</v>
      </c>
      <c r="T17" s="313"/>
      <c r="U17" s="163"/>
      <c r="V17" s="163"/>
      <c r="W17" s="163"/>
    </row>
    <row r="18" spans="1:23" ht="26.25" customHeight="1" x14ac:dyDescent="0.3">
      <c r="A18" s="704">
        <v>2</v>
      </c>
      <c r="B18" s="681" t="str">
        <f>VLOOKUP(A18,Orçamento!$A$15:$I$498,4,0)</f>
        <v xml:space="preserve"> MOVIMENTAÇÃO DE TERRA</v>
      </c>
      <c r="C18" s="679" t="e">
        <f>VLOOKUP(A18,'Resumo '!$A$15:$E$29,5,0)</f>
        <v>#DIV/0!</v>
      </c>
      <c r="D18" s="697" t="e">
        <f>'Resumo '!D16</f>
        <v>#VALUE!</v>
      </c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313"/>
      <c r="U18" s="161"/>
      <c r="V18" s="123"/>
      <c r="W18" s="123"/>
    </row>
    <row r="19" spans="1:23" ht="30.75" customHeight="1" x14ac:dyDescent="0.3">
      <c r="A19" s="680"/>
      <c r="B19" s="680"/>
      <c r="C19" s="680"/>
      <c r="D19" s="680"/>
      <c r="E19" s="309" t="e">
        <f>E18*$D$18</f>
        <v>#VALUE!</v>
      </c>
      <c r="F19" s="302" t="e">
        <f t="shared" ref="F19:S19" si="1">F18*$D$18</f>
        <v>#VALUE!</v>
      </c>
      <c r="G19" s="307" t="e">
        <f t="shared" si="1"/>
        <v>#VALUE!</v>
      </c>
      <c r="H19" s="307" t="e">
        <f t="shared" si="1"/>
        <v>#VALUE!</v>
      </c>
      <c r="I19" s="307" t="e">
        <f t="shared" si="1"/>
        <v>#VALUE!</v>
      </c>
      <c r="J19" s="307" t="e">
        <f t="shared" si="1"/>
        <v>#VALUE!</v>
      </c>
      <c r="K19" s="307" t="e">
        <f t="shared" si="1"/>
        <v>#VALUE!</v>
      </c>
      <c r="L19" s="307" t="e">
        <f t="shared" si="1"/>
        <v>#VALUE!</v>
      </c>
      <c r="M19" s="307" t="e">
        <f t="shared" si="1"/>
        <v>#VALUE!</v>
      </c>
      <c r="N19" s="307" t="e">
        <f t="shared" si="1"/>
        <v>#VALUE!</v>
      </c>
      <c r="O19" s="307" t="e">
        <f t="shared" si="1"/>
        <v>#VALUE!</v>
      </c>
      <c r="P19" s="307" t="e">
        <f t="shared" si="1"/>
        <v>#VALUE!</v>
      </c>
      <c r="Q19" s="307" t="e">
        <f t="shared" si="1"/>
        <v>#VALUE!</v>
      </c>
      <c r="R19" s="307" t="e">
        <f t="shared" si="1"/>
        <v>#VALUE!</v>
      </c>
      <c r="S19" s="307" t="e">
        <f t="shared" si="1"/>
        <v>#VALUE!</v>
      </c>
      <c r="T19" s="313"/>
      <c r="U19" s="163"/>
      <c r="V19" s="123"/>
      <c r="W19" s="123"/>
    </row>
    <row r="20" spans="1:23" ht="19.5" customHeight="1" x14ac:dyDescent="0.3">
      <c r="A20" s="707">
        <v>3</v>
      </c>
      <c r="B20" s="681" t="str">
        <f>VLOOKUP(A20,Orçamento!$A$15:$I$498,4,0)</f>
        <v>FUNDAÇÃO E ESTRUTURA</v>
      </c>
      <c r="C20" s="681" t="e">
        <f>VLOOKUP(A20,'Resumo '!$A$15:$E$29,5,0)</f>
        <v>#DIV/0!</v>
      </c>
      <c r="D20" s="708" t="e">
        <f>'Resumo '!D17</f>
        <v>#VALUE!</v>
      </c>
      <c r="E20" s="640"/>
      <c r="F20" s="640"/>
      <c r="G20" s="641"/>
      <c r="H20" s="642"/>
      <c r="I20" s="643"/>
      <c r="J20" s="644"/>
      <c r="K20" s="642"/>
      <c r="L20" s="642"/>
      <c r="M20" s="645"/>
      <c r="N20" s="646"/>
      <c r="O20" s="646"/>
      <c r="P20" s="646"/>
      <c r="Q20" s="646"/>
      <c r="R20" s="646"/>
      <c r="S20" s="647"/>
      <c r="T20" s="313"/>
      <c r="U20" s="161"/>
      <c r="V20" s="123"/>
      <c r="W20" s="123"/>
    </row>
    <row r="21" spans="1:23" ht="19.5" customHeight="1" x14ac:dyDescent="0.3">
      <c r="A21" s="682"/>
      <c r="B21" s="682"/>
      <c r="C21" s="682"/>
      <c r="D21" s="680"/>
      <c r="E21" s="310" t="e">
        <f>E20*$D$20</f>
        <v>#VALUE!</v>
      </c>
      <c r="F21" s="303" t="e">
        <f t="shared" ref="F21:S21" si="2">F20*$D$20</f>
        <v>#VALUE!</v>
      </c>
      <c r="G21" s="312" t="e">
        <f t="shared" si="2"/>
        <v>#VALUE!</v>
      </c>
      <c r="H21" s="311" t="e">
        <f t="shared" si="2"/>
        <v>#VALUE!</v>
      </c>
      <c r="I21" s="311" t="e">
        <f t="shared" si="2"/>
        <v>#VALUE!</v>
      </c>
      <c r="J21" s="312" t="e">
        <f t="shared" si="2"/>
        <v>#VALUE!</v>
      </c>
      <c r="K21" s="311" t="e">
        <f t="shared" si="2"/>
        <v>#VALUE!</v>
      </c>
      <c r="L21" s="311" t="e">
        <f t="shared" si="2"/>
        <v>#VALUE!</v>
      </c>
      <c r="M21" s="312" t="e">
        <f t="shared" si="2"/>
        <v>#VALUE!</v>
      </c>
      <c r="N21" s="312" t="e">
        <f t="shared" si="2"/>
        <v>#VALUE!</v>
      </c>
      <c r="O21" s="312" t="e">
        <f t="shared" si="2"/>
        <v>#VALUE!</v>
      </c>
      <c r="P21" s="312" t="e">
        <f t="shared" si="2"/>
        <v>#VALUE!</v>
      </c>
      <c r="Q21" s="312" t="e">
        <f t="shared" si="2"/>
        <v>#VALUE!</v>
      </c>
      <c r="R21" s="312" t="e">
        <f t="shared" si="2"/>
        <v>#VALUE!</v>
      </c>
      <c r="S21" s="312" t="e">
        <f t="shared" si="2"/>
        <v>#VALUE!</v>
      </c>
      <c r="T21" s="313"/>
      <c r="U21" s="163"/>
      <c r="V21" s="123"/>
      <c r="W21" s="123"/>
    </row>
    <row r="22" spans="1:23" ht="19.5" customHeight="1" x14ac:dyDescent="0.3">
      <c r="A22" s="705">
        <v>4</v>
      </c>
      <c r="B22" s="679" t="str">
        <f>VLOOKUP(A22,Orçamento!$A$15:$I$498,4,0)</f>
        <v>ALVENARIA E OUTROS ELEMENTOS DIVISÓRIOS</v>
      </c>
      <c r="C22" s="679" t="e">
        <f>VLOOKUP(A22,'Resumo '!$A$15:$E$29,5,0)</f>
        <v>#DIV/0!</v>
      </c>
      <c r="D22" s="708" t="e">
        <f>'Resumo '!D18</f>
        <v>#VALUE!</v>
      </c>
      <c r="E22" s="648"/>
      <c r="F22" s="648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313"/>
      <c r="U22" s="161"/>
      <c r="V22" s="123"/>
      <c r="W22" s="123"/>
    </row>
    <row r="23" spans="1:23" ht="19.5" customHeight="1" x14ac:dyDescent="0.3">
      <c r="A23" s="706"/>
      <c r="B23" s="680"/>
      <c r="C23" s="680"/>
      <c r="D23" s="680"/>
      <c r="E23" s="309" t="e">
        <f>E22*$D$22</f>
        <v>#VALUE!</v>
      </c>
      <c r="F23" s="302" t="e">
        <f t="shared" ref="F23:S23" si="3">F22*$D$22</f>
        <v>#VALUE!</v>
      </c>
      <c r="G23" s="307" t="e">
        <f t="shared" si="3"/>
        <v>#VALUE!</v>
      </c>
      <c r="H23" s="307" t="e">
        <f t="shared" si="3"/>
        <v>#VALUE!</v>
      </c>
      <c r="I23" s="307" t="e">
        <f t="shared" si="3"/>
        <v>#VALUE!</v>
      </c>
      <c r="J23" s="307" t="e">
        <f t="shared" si="3"/>
        <v>#VALUE!</v>
      </c>
      <c r="K23" s="307" t="e">
        <f t="shared" si="3"/>
        <v>#VALUE!</v>
      </c>
      <c r="L23" s="307" t="e">
        <f t="shared" si="3"/>
        <v>#VALUE!</v>
      </c>
      <c r="M23" s="307" t="e">
        <f t="shared" si="3"/>
        <v>#VALUE!</v>
      </c>
      <c r="N23" s="307" t="e">
        <f t="shared" si="3"/>
        <v>#VALUE!</v>
      </c>
      <c r="O23" s="307" t="e">
        <f t="shared" si="3"/>
        <v>#VALUE!</v>
      </c>
      <c r="P23" s="311" t="e">
        <f t="shared" si="3"/>
        <v>#VALUE!</v>
      </c>
      <c r="Q23" s="311" t="e">
        <f t="shared" si="3"/>
        <v>#VALUE!</v>
      </c>
      <c r="R23" s="311" t="e">
        <f t="shared" si="3"/>
        <v>#VALUE!</v>
      </c>
      <c r="S23" s="311" t="e">
        <f t="shared" si="3"/>
        <v>#VALUE!</v>
      </c>
      <c r="T23" s="313"/>
      <c r="U23" s="163"/>
      <c r="V23" s="123"/>
      <c r="W23" s="123"/>
    </row>
    <row r="24" spans="1:23" ht="19.5" customHeight="1" x14ac:dyDescent="0.3">
      <c r="A24" s="705">
        <v>5</v>
      </c>
      <c r="B24" s="679" t="str">
        <f>VLOOKUP(A24,Orçamento!$A$15:$I$498,4,0)</f>
        <v xml:space="preserve"> ELEMENTOS DE MADEIRA / COMPONENTES ESPECIAIS</v>
      </c>
      <c r="C24" s="679" t="e">
        <f>VLOOKUP(A24,'Resumo '!$A$15:$E$29,5,0)</f>
        <v>#DIV/0!</v>
      </c>
      <c r="D24" s="690" t="e">
        <f>'Resumo '!D19</f>
        <v>#VALUE!</v>
      </c>
      <c r="E24" s="640"/>
      <c r="F24" s="640"/>
      <c r="G24" s="640"/>
      <c r="H24" s="640"/>
      <c r="I24" s="640"/>
      <c r="J24" s="641"/>
      <c r="K24" s="642"/>
      <c r="L24" s="642"/>
      <c r="M24" s="642"/>
      <c r="N24" s="640"/>
      <c r="O24" s="640"/>
      <c r="P24" s="640"/>
      <c r="Q24" s="640"/>
      <c r="R24" s="640"/>
      <c r="S24" s="642"/>
      <c r="T24" s="313"/>
      <c r="U24" s="161"/>
      <c r="V24" s="123"/>
      <c r="W24" s="123"/>
    </row>
    <row r="25" spans="1:23" ht="19.5" customHeight="1" x14ac:dyDescent="0.3">
      <c r="A25" s="706"/>
      <c r="B25" s="680"/>
      <c r="C25" s="680"/>
      <c r="D25" s="691"/>
      <c r="E25" s="311" t="e">
        <f>E24*$D$24</f>
        <v>#VALUE!</v>
      </c>
      <c r="F25" s="308" t="e">
        <f t="shared" ref="F25" si="4">F24*$D$24</f>
        <v>#VALUE!</v>
      </c>
      <c r="G25" s="306" t="e">
        <f>I24*$D$24</f>
        <v>#VALUE!</v>
      </c>
      <c r="H25" s="312" t="e">
        <f>J24*$D$24</f>
        <v>#VALUE!</v>
      </c>
      <c r="I25" s="311" t="e">
        <f>K24*$D$24</f>
        <v>#VALUE!</v>
      </c>
      <c r="J25" s="311" t="e">
        <f>L24*$D$24</f>
        <v>#VALUE!</v>
      </c>
      <c r="K25" s="311" t="e">
        <f>M24*$D$24</f>
        <v>#VALUE!</v>
      </c>
      <c r="L25" s="307" t="e">
        <f>G24*$D$24</f>
        <v>#VALUE!</v>
      </c>
      <c r="M25" s="307" t="e">
        <f>H24*$D$24</f>
        <v>#VALUE!</v>
      </c>
      <c r="N25" s="307" t="e">
        <f t="shared" ref="N25:S25" si="5">N24*$D$24</f>
        <v>#VALUE!</v>
      </c>
      <c r="O25" s="307" t="e">
        <f t="shared" si="5"/>
        <v>#VALUE!</v>
      </c>
      <c r="P25" s="312" t="e">
        <f t="shared" si="5"/>
        <v>#VALUE!</v>
      </c>
      <c r="Q25" s="312" t="e">
        <f t="shared" si="5"/>
        <v>#VALUE!</v>
      </c>
      <c r="R25" s="312" t="e">
        <f t="shared" si="5"/>
        <v>#VALUE!</v>
      </c>
      <c r="S25" s="311" t="e">
        <f t="shared" si="5"/>
        <v>#VALUE!</v>
      </c>
      <c r="T25" s="313"/>
      <c r="U25" s="163"/>
      <c r="V25" s="123"/>
      <c r="W25" s="123"/>
    </row>
    <row r="26" spans="1:23" ht="19.5" customHeight="1" x14ac:dyDescent="0.3">
      <c r="A26" s="705">
        <v>6</v>
      </c>
      <c r="B26" s="679" t="str">
        <f>VLOOKUP(A26,Orçamento!$A$15:$I$498,4,0)</f>
        <v>ELEMENTOS METÁLICOS / COMPONENTES ESPECIAIS</v>
      </c>
      <c r="C26" s="679" t="e">
        <f>VLOOKUP(A26,'Resumo '!$A$15:$E$29,5,0)</f>
        <v>#DIV/0!</v>
      </c>
      <c r="D26" s="690" t="e">
        <f>'Resumo '!D20</f>
        <v>#VALUE!</v>
      </c>
      <c r="E26" s="640"/>
      <c r="F26" s="645"/>
      <c r="G26" s="641"/>
      <c r="H26" s="646"/>
      <c r="I26" s="646"/>
      <c r="J26" s="646"/>
      <c r="K26" s="646"/>
      <c r="L26" s="647"/>
      <c r="M26" s="642"/>
      <c r="N26" s="645"/>
      <c r="O26" s="645"/>
      <c r="P26" s="641"/>
      <c r="Q26" s="642"/>
      <c r="R26" s="642"/>
      <c r="S26" s="649"/>
      <c r="T26" s="313"/>
      <c r="U26" s="161"/>
      <c r="V26" s="123"/>
      <c r="W26" s="123"/>
    </row>
    <row r="27" spans="1:23" ht="19.5" customHeight="1" x14ac:dyDescent="0.3">
      <c r="A27" s="706"/>
      <c r="B27" s="680"/>
      <c r="C27" s="680"/>
      <c r="D27" s="691"/>
      <c r="E27" s="303" t="e">
        <f>E26*$D$26</f>
        <v>#VALUE!</v>
      </c>
      <c r="F27" s="311" t="e">
        <f t="shared" ref="F27:S27" si="6">F26*$D$26</f>
        <v>#VALUE!</v>
      </c>
      <c r="G27" s="311" t="e">
        <f t="shared" si="6"/>
        <v>#VALUE!</v>
      </c>
      <c r="H27" s="312" t="e">
        <f t="shared" si="6"/>
        <v>#VALUE!</v>
      </c>
      <c r="I27" s="312" t="e">
        <f t="shared" si="6"/>
        <v>#VALUE!</v>
      </c>
      <c r="J27" s="312" t="e">
        <f t="shared" si="6"/>
        <v>#VALUE!</v>
      </c>
      <c r="K27" s="312" t="e">
        <f t="shared" si="6"/>
        <v>#VALUE!</v>
      </c>
      <c r="L27" s="312" t="e">
        <f t="shared" si="6"/>
        <v>#VALUE!</v>
      </c>
      <c r="M27" s="311" t="e">
        <f t="shared" si="6"/>
        <v>#VALUE!</v>
      </c>
      <c r="N27" s="312" t="e">
        <f t="shared" si="6"/>
        <v>#VALUE!</v>
      </c>
      <c r="O27" s="312" t="e">
        <f t="shared" si="6"/>
        <v>#VALUE!</v>
      </c>
      <c r="P27" s="312" t="e">
        <f t="shared" si="6"/>
        <v>#VALUE!</v>
      </c>
      <c r="Q27" s="311" t="e">
        <f t="shared" si="6"/>
        <v>#VALUE!</v>
      </c>
      <c r="R27" s="311" t="e">
        <f t="shared" si="6"/>
        <v>#VALUE!</v>
      </c>
      <c r="S27" s="311" t="e">
        <f t="shared" si="6"/>
        <v>#VALUE!</v>
      </c>
      <c r="T27" s="313"/>
      <c r="U27" s="163"/>
      <c r="V27" s="123"/>
      <c r="W27" s="123"/>
    </row>
    <row r="28" spans="1:23" ht="19.5" customHeight="1" x14ac:dyDescent="0.3">
      <c r="A28" s="705">
        <v>7</v>
      </c>
      <c r="B28" s="679" t="str">
        <f>VLOOKUP(A28,Orçamento!$A$15:$I$498,4,0)</f>
        <v xml:space="preserve">COBERTURA </v>
      </c>
      <c r="C28" s="679" t="e">
        <f>VLOOKUP(A28,'Resumo '!$A$15:$E$29,5,0)</f>
        <v>#DIV/0!</v>
      </c>
      <c r="D28" s="690" t="e">
        <f>'Resumo '!D21</f>
        <v>#VALUE!</v>
      </c>
      <c r="E28" s="65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313"/>
      <c r="U28" s="161"/>
      <c r="V28" s="123"/>
      <c r="W28" s="123"/>
    </row>
    <row r="29" spans="1:23" ht="19.5" customHeight="1" x14ac:dyDescent="0.3">
      <c r="A29" s="706"/>
      <c r="B29" s="680"/>
      <c r="C29" s="680"/>
      <c r="D29" s="691"/>
      <c r="E29" s="307" t="e">
        <f>E28*$D$28</f>
        <v>#VALUE!</v>
      </c>
      <c r="F29" s="304" t="e">
        <f t="shared" ref="F29:S29" si="7">F28*$D$28</f>
        <v>#VALUE!</v>
      </c>
      <c r="G29" s="307" t="e">
        <f t="shared" si="7"/>
        <v>#VALUE!</v>
      </c>
      <c r="H29" s="307" t="e">
        <f t="shared" si="7"/>
        <v>#VALUE!</v>
      </c>
      <c r="I29" s="307" t="e">
        <f t="shared" si="7"/>
        <v>#VALUE!</v>
      </c>
      <c r="J29" s="307" t="e">
        <f t="shared" si="7"/>
        <v>#VALUE!</v>
      </c>
      <c r="K29" s="307" t="e">
        <f t="shared" si="7"/>
        <v>#VALUE!</v>
      </c>
      <c r="L29" s="311" t="e">
        <f t="shared" si="7"/>
        <v>#VALUE!</v>
      </c>
      <c r="M29" s="311" t="e">
        <f t="shared" si="7"/>
        <v>#VALUE!</v>
      </c>
      <c r="N29" s="311" t="e">
        <f t="shared" si="7"/>
        <v>#VALUE!</v>
      </c>
      <c r="O29" s="311" t="e">
        <f t="shared" si="7"/>
        <v>#VALUE!</v>
      </c>
      <c r="P29" s="311" t="e">
        <f t="shared" si="7"/>
        <v>#VALUE!</v>
      </c>
      <c r="Q29" s="311" t="e">
        <f t="shared" si="7"/>
        <v>#VALUE!</v>
      </c>
      <c r="R29" s="311" t="e">
        <f t="shared" si="7"/>
        <v>#VALUE!</v>
      </c>
      <c r="S29" s="311" t="e">
        <f t="shared" si="7"/>
        <v>#VALUE!</v>
      </c>
      <c r="T29" s="313"/>
      <c r="U29" s="163"/>
      <c r="V29" s="123"/>
      <c r="W29" s="123"/>
    </row>
    <row r="30" spans="1:23" ht="19.5" customHeight="1" x14ac:dyDescent="0.3">
      <c r="A30" s="705">
        <v>8</v>
      </c>
      <c r="B30" s="679" t="str">
        <f>VLOOKUP(A30,Orçamento!$A$15:$I$498,4,0)</f>
        <v>INSTALAÇÃO HIDRÁULICA</v>
      </c>
      <c r="C30" s="679" t="e">
        <f>VLOOKUP(A30,'Resumo '!$A$15:$E$29,5,0)</f>
        <v>#DIV/0!</v>
      </c>
      <c r="D30" s="690" t="e">
        <f>'Resumo '!D22</f>
        <v>#VALUE!</v>
      </c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313"/>
      <c r="U30" s="161"/>
      <c r="V30" s="123"/>
      <c r="W30" s="123"/>
    </row>
    <row r="31" spans="1:23" ht="19.5" customHeight="1" x14ac:dyDescent="0.3">
      <c r="A31" s="706"/>
      <c r="B31" s="680"/>
      <c r="C31" s="680"/>
      <c r="D31" s="691"/>
      <c r="E31" s="303" t="e">
        <f>E30*$D$30</f>
        <v>#VALUE!</v>
      </c>
      <c r="F31" s="304" t="e">
        <f t="shared" ref="F31:S31" si="8">F30*$D$30</f>
        <v>#VALUE!</v>
      </c>
      <c r="G31" s="311" t="e">
        <f t="shared" si="8"/>
        <v>#VALUE!</v>
      </c>
      <c r="H31" s="311" t="e">
        <f t="shared" si="8"/>
        <v>#VALUE!</v>
      </c>
      <c r="I31" s="311" t="e">
        <f t="shared" si="8"/>
        <v>#VALUE!</v>
      </c>
      <c r="J31" s="311" t="e">
        <f t="shared" si="8"/>
        <v>#VALUE!</v>
      </c>
      <c r="K31" s="311" t="e">
        <f t="shared" si="8"/>
        <v>#VALUE!</v>
      </c>
      <c r="L31" s="311" t="e">
        <f t="shared" si="8"/>
        <v>#VALUE!</v>
      </c>
      <c r="M31" s="311" t="e">
        <f t="shared" si="8"/>
        <v>#VALUE!</v>
      </c>
      <c r="N31" s="311" t="e">
        <f t="shared" si="8"/>
        <v>#VALUE!</v>
      </c>
      <c r="O31" s="311" t="e">
        <f t="shared" si="8"/>
        <v>#VALUE!</v>
      </c>
      <c r="P31" s="311" t="e">
        <f t="shared" si="8"/>
        <v>#VALUE!</v>
      </c>
      <c r="Q31" s="311" t="e">
        <f t="shared" si="8"/>
        <v>#VALUE!</v>
      </c>
      <c r="R31" s="311" t="e">
        <f t="shared" si="8"/>
        <v>#VALUE!</v>
      </c>
      <c r="S31" s="311" t="e">
        <f t="shared" si="8"/>
        <v>#VALUE!</v>
      </c>
      <c r="T31" s="313"/>
      <c r="U31" s="163"/>
      <c r="V31" s="123"/>
      <c r="W31" s="123"/>
    </row>
    <row r="32" spans="1:23" ht="19.5" customHeight="1" x14ac:dyDescent="0.3">
      <c r="A32" s="704">
        <v>9</v>
      </c>
      <c r="B32" s="679" t="str">
        <f>VLOOKUP(A32,Orçamento!$A$15:$I$498,4,0)</f>
        <v>INSTALAÇÕES ESPECIAIS</v>
      </c>
      <c r="C32" s="679" t="e">
        <f>VLOOKUP(A32,'Resumo '!$A$15:$E$29,5,0)</f>
        <v>#DIV/0!</v>
      </c>
      <c r="D32" s="690" t="e">
        <f>'Resumo '!D23</f>
        <v>#VALUE!</v>
      </c>
      <c r="E32" s="65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313"/>
      <c r="U32" s="161"/>
      <c r="V32" s="123"/>
      <c r="W32" s="123"/>
    </row>
    <row r="33" spans="1:23" ht="19.5" customHeight="1" x14ac:dyDescent="0.3">
      <c r="A33" s="680"/>
      <c r="B33" s="680"/>
      <c r="C33" s="680"/>
      <c r="D33" s="691"/>
      <c r="E33" s="302" t="e">
        <f>E32*$D$32</f>
        <v>#VALUE!</v>
      </c>
      <c r="F33" s="302" t="e">
        <f t="shared" ref="F33:S33" si="9">F32*$D$32</f>
        <v>#VALUE!</v>
      </c>
      <c r="G33" s="311" t="e">
        <f t="shared" si="9"/>
        <v>#VALUE!</v>
      </c>
      <c r="H33" s="311" t="e">
        <f t="shared" si="9"/>
        <v>#VALUE!</v>
      </c>
      <c r="I33" s="311" t="e">
        <f t="shared" si="9"/>
        <v>#VALUE!</v>
      </c>
      <c r="J33" s="311" t="e">
        <f t="shared" si="9"/>
        <v>#VALUE!</v>
      </c>
      <c r="K33" s="311" t="e">
        <f t="shared" si="9"/>
        <v>#VALUE!</v>
      </c>
      <c r="L33" s="311" t="e">
        <f t="shared" si="9"/>
        <v>#VALUE!</v>
      </c>
      <c r="M33" s="311" t="e">
        <f t="shared" si="9"/>
        <v>#VALUE!</v>
      </c>
      <c r="N33" s="311" t="e">
        <f t="shared" si="9"/>
        <v>#VALUE!</v>
      </c>
      <c r="O33" s="311" t="e">
        <f t="shared" si="9"/>
        <v>#VALUE!</v>
      </c>
      <c r="P33" s="311" t="e">
        <f t="shared" si="9"/>
        <v>#VALUE!</v>
      </c>
      <c r="Q33" s="311" t="e">
        <f t="shared" si="9"/>
        <v>#VALUE!</v>
      </c>
      <c r="R33" s="311" t="e">
        <f t="shared" si="9"/>
        <v>#VALUE!</v>
      </c>
      <c r="S33" s="311" t="e">
        <f t="shared" si="9"/>
        <v>#VALUE!</v>
      </c>
      <c r="T33" s="313"/>
      <c r="U33" s="163"/>
      <c r="V33" s="123"/>
      <c r="W33" s="123"/>
    </row>
    <row r="34" spans="1:23" ht="19.5" customHeight="1" x14ac:dyDescent="0.3">
      <c r="A34" s="707">
        <v>10</v>
      </c>
      <c r="B34" s="677" t="str">
        <f>VLOOKUP(A34,Orçamento!$A$15:$I$498,4,0)</f>
        <v>INSTALAÇÃO ELÉTRICA</v>
      </c>
      <c r="C34" s="681" t="e">
        <f>VLOOKUP(A34,'Resumo '!$A$15:$E$29,5,0)</f>
        <v>#DIV/0!</v>
      </c>
      <c r="D34" s="695" t="e">
        <f>'Resumo '!D24</f>
        <v>#VALUE!</v>
      </c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313"/>
      <c r="U34" s="163"/>
      <c r="V34" s="123"/>
      <c r="W34" s="123"/>
    </row>
    <row r="35" spans="1:23" ht="19.5" customHeight="1" x14ac:dyDescent="0.3">
      <c r="A35" s="682"/>
      <c r="B35" s="678"/>
      <c r="C35" s="682"/>
      <c r="D35" s="696"/>
      <c r="E35" s="302" t="e">
        <f>E34*$D$34</f>
        <v>#VALUE!</v>
      </c>
      <c r="F35" s="302" t="e">
        <f t="shared" ref="F35:S35" si="10">F34*$D$34</f>
        <v>#VALUE!</v>
      </c>
      <c r="G35" s="302" t="e">
        <f t="shared" si="10"/>
        <v>#VALUE!</v>
      </c>
      <c r="H35" s="302" t="e">
        <f t="shared" si="10"/>
        <v>#VALUE!</v>
      </c>
      <c r="I35" s="302" t="e">
        <f t="shared" si="10"/>
        <v>#VALUE!</v>
      </c>
      <c r="J35" s="302" t="e">
        <f t="shared" si="10"/>
        <v>#VALUE!</v>
      </c>
      <c r="K35" s="302" t="e">
        <f t="shared" si="10"/>
        <v>#VALUE!</v>
      </c>
      <c r="L35" s="302" t="e">
        <f t="shared" si="10"/>
        <v>#VALUE!</v>
      </c>
      <c r="M35" s="302" t="e">
        <f t="shared" si="10"/>
        <v>#VALUE!</v>
      </c>
      <c r="N35" s="302" t="e">
        <f t="shared" si="10"/>
        <v>#VALUE!</v>
      </c>
      <c r="O35" s="302" t="e">
        <f t="shared" si="10"/>
        <v>#VALUE!</v>
      </c>
      <c r="P35" s="302" t="e">
        <f t="shared" si="10"/>
        <v>#VALUE!</v>
      </c>
      <c r="Q35" s="302" t="e">
        <f t="shared" si="10"/>
        <v>#VALUE!</v>
      </c>
      <c r="R35" s="302" t="e">
        <f t="shared" si="10"/>
        <v>#VALUE!</v>
      </c>
      <c r="S35" s="302" t="e">
        <f t="shared" si="10"/>
        <v>#VALUE!</v>
      </c>
      <c r="T35" s="313"/>
      <c r="U35" s="163"/>
      <c r="V35" s="123"/>
      <c r="W35" s="123"/>
    </row>
    <row r="36" spans="1:23" ht="19.5" customHeight="1" x14ac:dyDescent="0.3">
      <c r="A36" s="705">
        <v>11</v>
      </c>
      <c r="B36" s="679" t="str">
        <f>VLOOKUP(A36,Orçamento!$A$15:$I$498,4,0)</f>
        <v>FORRO</v>
      </c>
      <c r="C36" s="679" t="e">
        <f>VLOOKUP(A36,'Resumo '!$A$15:$E$29,5,0)</f>
        <v>#DIV/0!</v>
      </c>
      <c r="D36" s="690" t="e">
        <f>'Resumo '!D25</f>
        <v>#VALUE!</v>
      </c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313"/>
      <c r="U36" s="163"/>
      <c r="V36" s="123"/>
      <c r="W36" s="123"/>
    </row>
    <row r="37" spans="1:23" ht="19.5" customHeight="1" x14ac:dyDescent="0.3">
      <c r="A37" s="706"/>
      <c r="B37" s="680"/>
      <c r="C37" s="680"/>
      <c r="D37" s="691"/>
      <c r="E37" s="303" t="e">
        <f>E36*$D$36</f>
        <v>#VALUE!</v>
      </c>
      <c r="F37" s="303" t="e">
        <f t="shared" ref="F37:S37" si="11">F36*$D$36</f>
        <v>#VALUE!</v>
      </c>
      <c r="G37" s="311" t="e">
        <f t="shared" si="11"/>
        <v>#VALUE!</v>
      </c>
      <c r="H37" s="311" t="e">
        <f t="shared" si="11"/>
        <v>#VALUE!</v>
      </c>
      <c r="I37" s="303" t="e">
        <f t="shared" si="11"/>
        <v>#VALUE!</v>
      </c>
      <c r="J37" s="311" t="e">
        <f t="shared" si="11"/>
        <v>#VALUE!</v>
      </c>
      <c r="K37" s="303" t="e">
        <f t="shared" si="11"/>
        <v>#VALUE!</v>
      </c>
      <c r="L37" s="303" t="e">
        <f t="shared" si="11"/>
        <v>#VALUE!</v>
      </c>
      <c r="M37" s="303" t="e">
        <f t="shared" si="11"/>
        <v>#VALUE!</v>
      </c>
      <c r="N37" s="303" t="e">
        <f t="shared" si="11"/>
        <v>#VALUE!</v>
      </c>
      <c r="O37" s="303" t="e">
        <f t="shared" si="11"/>
        <v>#VALUE!</v>
      </c>
      <c r="P37" s="303" t="e">
        <f t="shared" si="11"/>
        <v>#VALUE!</v>
      </c>
      <c r="Q37" s="311" t="e">
        <f t="shared" si="11"/>
        <v>#VALUE!</v>
      </c>
      <c r="R37" s="303" t="e">
        <f t="shared" si="11"/>
        <v>#VALUE!</v>
      </c>
      <c r="S37" s="311" t="e">
        <f t="shared" si="11"/>
        <v>#VALUE!</v>
      </c>
      <c r="T37" s="313"/>
      <c r="U37" s="163"/>
      <c r="V37" s="123"/>
      <c r="W37" s="123"/>
    </row>
    <row r="38" spans="1:23" ht="19.5" customHeight="1" x14ac:dyDescent="0.3">
      <c r="A38" s="707">
        <v>12</v>
      </c>
      <c r="B38" s="681" t="str">
        <f>VLOOKUP(A38,Orçamento!$A$15:$I$498,4,0)</f>
        <v>REVESTIMENTO</v>
      </c>
      <c r="C38" s="681" t="e">
        <f>VLOOKUP(A38,'Resumo '!$A$15:$E$29,5,0)</f>
        <v>#DIV/0!</v>
      </c>
      <c r="D38" s="695" t="e">
        <f>'Resumo '!D26</f>
        <v>#VALUE!</v>
      </c>
      <c r="E38" s="650"/>
      <c r="F38" s="648"/>
      <c r="G38" s="640"/>
      <c r="H38" s="640"/>
      <c r="I38" s="641"/>
      <c r="J38" s="640"/>
      <c r="K38" s="650"/>
      <c r="L38" s="648"/>
      <c r="M38" s="647"/>
      <c r="N38" s="647"/>
      <c r="O38" s="648"/>
      <c r="P38" s="648"/>
      <c r="Q38" s="640"/>
      <c r="R38" s="650"/>
      <c r="S38" s="640"/>
      <c r="T38" s="313"/>
      <c r="U38" s="163"/>
      <c r="V38" s="123"/>
      <c r="W38" s="123"/>
    </row>
    <row r="39" spans="1:23" ht="19.5" customHeight="1" x14ac:dyDescent="0.3">
      <c r="A39" s="682"/>
      <c r="B39" s="682"/>
      <c r="C39" s="682"/>
      <c r="D39" s="696"/>
      <c r="E39" s="303" t="e">
        <f>E38*$D$38</f>
        <v>#VALUE!</v>
      </c>
      <c r="F39" s="303" t="e">
        <f t="shared" ref="F39:S39" si="12">F38*$D$38</f>
        <v>#VALUE!</v>
      </c>
      <c r="G39" s="303" t="e">
        <f t="shared" si="12"/>
        <v>#VALUE!</v>
      </c>
      <c r="H39" s="311" t="e">
        <f t="shared" si="12"/>
        <v>#VALUE!</v>
      </c>
      <c r="I39" s="311" t="e">
        <f t="shared" si="12"/>
        <v>#VALUE!</v>
      </c>
      <c r="J39" s="303" t="e">
        <f t="shared" si="12"/>
        <v>#VALUE!</v>
      </c>
      <c r="K39" s="303" t="e">
        <f t="shared" si="12"/>
        <v>#VALUE!</v>
      </c>
      <c r="L39" s="303" t="e">
        <f t="shared" si="12"/>
        <v>#VALUE!</v>
      </c>
      <c r="M39" s="311" t="e">
        <f t="shared" si="12"/>
        <v>#VALUE!</v>
      </c>
      <c r="N39" s="304" t="e">
        <f t="shared" si="12"/>
        <v>#VALUE!</v>
      </c>
      <c r="O39" s="303" t="e">
        <f t="shared" si="12"/>
        <v>#VALUE!</v>
      </c>
      <c r="P39" s="303" t="e">
        <f t="shared" si="12"/>
        <v>#VALUE!</v>
      </c>
      <c r="Q39" s="311" t="e">
        <f t="shared" si="12"/>
        <v>#VALUE!</v>
      </c>
      <c r="R39" s="303" t="e">
        <f t="shared" si="12"/>
        <v>#VALUE!</v>
      </c>
      <c r="S39" s="303" t="e">
        <f t="shared" si="12"/>
        <v>#VALUE!</v>
      </c>
      <c r="T39" s="313"/>
      <c r="U39" s="163"/>
      <c r="V39" s="123"/>
      <c r="W39" s="123"/>
    </row>
    <row r="40" spans="1:23" ht="19.5" customHeight="1" x14ac:dyDescent="0.3">
      <c r="A40" s="705">
        <v>13</v>
      </c>
      <c r="B40" s="679" t="str">
        <f>VLOOKUP(A40,Orçamento!$A$15:$I$498,4,0)</f>
        <v>PISOS / SOLEIRAS / RODAPÉS / PEITORIS / ESCADAS</v>
      </c>
      <c r="C40" s="679" t="e">
        <f>VLOOKUP(A40,'Resumo '!$A$15:$E$29,5,0)</f>
        <v>#DIV/0!</v>
      </c>
      <c r="D40" s="690" t="e">
        <f>'Resumo '!D27</f>
        <v>#VALUE!</v>
      </c>
      <c r="E40" s="650"/>
      <c r="F40" s="651"/>
      <c r="G40" s="650"/>
      <c r="H40" s="640"/>
      <c r="I40" s="640"/>
      <c r="J40" s="650"/>
      <c r="K40" s="648"/>
      <c r="L40" s="648"/>
      <c r="M40" s="640"/>
      <c r="N40" s="640"/>
      <c r="O40" s="652"/>
      <c r="P40" s="650"/>
      <c r="Q40" s="640"/>
      <c r="R40" s="652"/>
      <c r="S40" s="652"/>
      <c r="T40" s="313"/>
      <c r="U40" s="163"/>
      <c r="V40" s="123"/>
      <c r="W40" s="123"/>
    </row>
    <row r="41" spans="1:23" ht="19.5" customHeight="1" x14ac:dyDescent="0.3">
      <c r="A41" s="706"/>
      <c r="B41" s="680"/>
      <c r="C41" s="680"/>
      <c r="D41" s="691"/>
      <c r="E41" s="302" t="e">
        <f>E40*$D$40</f>
        <v>#VALUE!</v>
      </c>
      <c r="F41" s="302" t="e">
        <f t="shared" ref="F41:S41" si="13">F40*$D$40</f>
        <v>#VALUE!</v>
      </c>
      <c r="G41" s="302" t="e">
        <f t="shared" si="13"/>
        <v>#VALUE!</v>
      </c>
      <c r="H41" s="302" t="e">
        <f t="shared" si="13"/>
        <v>#VALUE!</v>
      </c>
      <c r="I41" s="302" t="e">
        <f t="shared" si="13"/>
        <v>#VALUE!</v>
      </c>
      <c r="J41" s="302" t="e">
        <f t="shared" si="13"/>
        <v>#VALUE!</v>
      </c>
      <c r="K41" s="302" t="e">
        <f t="shared" si="13"/>
        <v>#VALUE!</v>
      </c>
      <c r="L41" s="302" t="e">
        <f t="shared" si="13"/>
        <v>#VALUE!</v>
      </c>
      <c r="M41" s="302" t="e">
        <f t="shared" si="13"/>
        <v>#VALUE!</v>
      </c>
      <c r="N41" s="302" t="e">
        <f t="shared" si="13"/>
        <v>#VALUE!</v>
      </c>
      <c r="O41" s="302" t="e">
        <f t="shared" si="13"/>
        <v>#VALUE!</v>
      </c>
      <c r="P41" s="302" t="e">
        <f t="shared" si="13"/>
        <v>#VALUE!</v>
      </c>
      <c r="Q41" s="302" t="e">
        <f t="shared" si="13"/>
        <v>#VALUE!</v>
      </c>
      <c r="R41" s="302" t="e">
        <f t="shared" si="13"/>
        <v>#VALUE!</v>
      </c>
      <c r="S41" s="302" t="e">
        <f t="shared" si="13"/>
        <v>#VALUE!</v>
      </c>
      <c r="T41" s="313"/>
      <c r="U41" s="163"/>
      <c r="V41" s="123"/>
      <c r="W41" s="123"/>
    </row>
    <row r="42" spans="1:23" ht="19.5" customHeight="1" x14ac:dyDescent="0.3">
      <c r="A42" s="707">
        <v>14</v>
      </c>
      <c r="B42" s="681" t="str">
        <f>VLOOKUP(A42,Orçamento!$A$15:$I$498,4,0)</f>
        <v>PINTURAS</v>
      </c>
      <c r="C42" s="681" t="e">
        <f>VLOOKUP(A42,'Resumo '!$A$15:$E$29,5,0)</f>
        <v>#DIV/0!</v>
      </c>
      <c r="D42" s="695" t="e">
        <f>'Resumo '!D28</f>
        <v>#VALUE!</v>
      </c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1"/>
      <c r="Q42" s="640"/>
      <c r="R42" s="640"/>
      <c r="S42" s="640"/>
      <c r="T42" s="313"/>
      <c r="U42" s="163"/>
      <c r="V42" s="123"/>
      <c r="W42" s="123"/>
    </row>
    <row r="43" spans="1:23" ht="19.5" customHeight="1" x14ac:dyDescent="0.3">
      <c r="A43" s="682"/>
      <c r="B43" s="682"/>
      <c r="C43" s="682"/>
      <c r="D43" s="696"/>
      <c r="E43" s="307" t="e">
        <f>E42*$D$42</f>
        <v>#VALUE!</v>
      </c>
      <c r="F43" s="307" t="e">
        <f t="shared" ref="F43:S43" si="14">F42*$D$42</f>
        <v>#VALUE!</v>
      </c>
      <c r="G43" s="307" t="e">
        <f t="shared" si="14"/>
        <v>#VALUE!</v>
      </c>
      <c r="H43" s="307" t="e">
        <f t="shared" si="14"/>
        <v>#VALUE!</v>
      </c>
      <c r="I43" s="307" t="e">
        <f t="shared" si="14"/>
        <v>#VALUE!</v>
      </c>
      <c r="J43" s="307" t="e">
        <f t="shared" si="14"/>
        <v>#VALUE!</v>
      </c>
      <c r="K43" s="307" t="e">
        <f t="shared" si="14"/>
        <v>#VALUE!</v>
      </c>
      <c r="L43" s="307" t="e">
        <f t="shared" si="14"/>
        <v>#VALUE!</v>
      </c>
      <c r="M43" s="307" t="e">
        <f t="shared" si="14"/>
        <v>#VALUE!</v>
      </c>
      <c r="N43" s="307" t="e">
        <f t="shared" si="14"/>
        <v>#VALUE!</v>
      </c>
      <c r="O43" s="307" t="e">
        <f t="shared" si="14"/>
        <v>#VALUE!</v>
      </c>
      <c r="P43" s="307" t="e">
        <f t="shared" si="14"/>
        <v>#VALUE!</v>
      </c>
      <c r="Q43" s="307" t="e">
        <f t="shared" si="14"/>
        <v>#VALUE!</v>
      </c>
      <c r="R43" s="307" t="e">
        <f t="shared" si="14"/>
        <v>#VALUE!</v>
      </c>
      <c r="S43" s="307" t="e">
        <f t="shared" si="14"/>
        <v>#VALUE!</v>
      </c>
      <c r="T43" s="313"/>
      <c r="U43" s="163"/>
      <c r="V43" s="123"/>
      <c r="W43" s="123"/>
    </row>
    <row r="44" spans="1:23" ht="19.5" customHeight="1" x14ac:dyDescent="0.3">
      <c r="A44" s="705">
        <v>15</v>
      </c>
      <c r="B44" s="679" t="str">
        <f>VLOOKUP(A44,Orçamento!$A$15:$I$498,4,0)</f>
        <v>ELEVADOR</v>
      </c>
      <c r="C44" s="679" t="e">
        <f>VLOOKUP(A44,'Resumo '!$A$15:$E$29,5,0)</f>
        <v>#DIV/0!</v>
      </c>
      <c r="D44" s="690" t="e">
        <f>VLOOKUP(A44,'Resumo '!$A$15:$E$29,4,0)</f>
        <v>#VALUE!</v>
      </c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313"/>
      <c r="U44" s="163"/>
      <c r="V44" s="123"/>
      <c r="W44" s="123"/>
    </row>
    <row r="45" spans="1:23" ht="19.5" customHeight="1" thickBot="1" x14ac:dyDescent="0.35">
      <c r="A45" s="706"/>
      <c r="B45" s="680"/>
      <c r="C45" s="680"/>
      <c r="D45" s="691"/>
      <c r="E45" s="303" t="e">
        <f>E44*$D$44</f>
        <v>#VALUE!</v>
      </c>
      <c r="F45" s="311" t="e">
        <f t="shared" ref="F45:S45" si="15">F44*$D$44</f>
        <v>#VALUE!</v>
      </c>
      <c r="G45" s="311" t="e">
        <f t="shared" si="15"/>
        <v>#VALUE!</v>
      </c>
      <c r="H45" s="311" t="e">
        <f t="shared" si="15"/>
        <v>#VALUE!</v>
      </c>
      <c r="I45" s="311" t="e">
        <f t="shared" si="15"/>
        <v>#VALUE!</v>
      </c>
      <c r="J45" s="311" t="e">
        <f t="shared" si="15"/>
        <v>#VALUE!</v>
      </c>
      <c r="K45" s="311" t="e">
        <f t="shared" si="15"/>
        <v>#VALUE!</v>
      </c>
      <c r="L45" s="304" t="e">
        <f t="shared" si="15"/>
        <v>#VALUE!</v>
      </c>
      <c r="M45" s="304" t="e">
        <f t="shared" si="15"/>
        <v>#VALUE!</v>
      </c>
      <c r="N45" s="304" t="e">
        <f t="shared" si="15"/>
        <v>#VALUE!</v>
      </c>
      <c r="O45" s="304" t="e">
        <f t="shared" si="15"/>
        <v>#VALUE!</v>
      </c>
      <c r="P45" s="304" t="e">
        <f t="shared" si="15"/>
        <v>#VALUE!</v>
      </c>
      <c r="Q45" s="304" t="e">
        <f t="shared" si="15"/>
        <v>#VALUE!</v>
      </c>
      <c r="R45" s="311" t="e">
        <f t="shared" si="15"/>
        <v>#VALUE!</v>
      </c>
      <c r="S45" s="311" t="e">
        <f t="shared" si="15"/>
        <v>#VALUE!</v>
      </c>
      <c r="T45" s="313"/>
      <c r="U45" s="163"/>
      <c r="V45" s="123"/>
      <c r="W45" s="123"/>
    </row>
    <row r="46" spans="1:23" ht="19.5" customHeight="1" x14ac:dyDescent="0.3">
      <c r="A46" s="705">
        <v>16</v>
      </c>
      <c r="B46" s="679" t="str">
        <f>'Resumo '!B30</f>
        <v>SERVIÇOS COMPLEMENTARES</v>
      </c>
      <c r="C46" s="679" t="e">
        <f>'Resumo '!E30</f>
        <v>#DIV/0!</v>
      </c>
      <c r="D46" s="690" t="e">
        <f>'Resumo '!D30</f>
        <v>#VALUE!</v>
      </c>
      <c r="E46" s="653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313"/>
      <c r="U46" s="163"/>
      <c r="V46" s="123"/>
      <c r="W46" s="123"/>
    </row>
    <row r="47" spans="1:23" ht="19.5" customHeight="1" thickBot="1" x14ac:dyDescent="0.35">
      <c r="A47" s="706"/>
      <c r="B47" s="680"/>
      <c r="C47" s="680"/>
      <c r="D47" s="691"/>
      <c r="E47" s="454" t="e">
        <f>E46*$D$46</f>
        <v>#VALUE!</v>
      </c>
      <c r="F47" s="454" t="e">
        <f t="shared" ref="F47:S47" si="16">F46*$D$46</f>
        <v>#VALUE!</v>
      </c>
      <c r="G47" s="454" t="e">
        <f t="shared" si="16"/>
        <v>#VALUE!</v>
      </c>
      <c r="H47" s="454" t="e">
        <f t="shared" si="16"/>
        <v>#VALUE!</v>
      </c>
      <c r="I47" s="454" t="e">
        <f t="shared" si="16"/>
        <v>#VALUE!</v>
      </c>
      <c r="J47" s="454" t="e">
        <f t="shared" si="16"/>
        <v>#VALUE!</v>
      </c>
      <c r="K47" s="454" t="e">
        <f t="shared" si="16"/>
        <v>#VALUE!</v>
      </c>
      <c r="L47" s="454" t="e">
        <f t="shared" si="16"/>
        <v>#VALUE!</v>
      </c>
      <c r="M47" s="454" t="e">
        <f t="shared" si="16"/>
        <v>#VALUE!</v>
      </c>
      <c r="N47" s="454" t="e">
        <f t="shared" si="16"/>
        <v>#VALUE!</v>
      </c>
      <c r="O47" s="454" t="e">
        <f t="shared" si="16"/>
        <v>#VALUE!</v>
      </c>
      <c r="P47" s="454" t="e">
        <f t="shared" si="16"/>
        <v>#VALUE!</v>
      </c>
      <c r="Q47" s="454" t="e">
        <f t="shared" si="16"/>
        <v>#VALUE!</v>
      </c>
      <c r="R47" s="454" t="e">
        <f t="shared" si="16"/>
        <v>#VALUE!</v>
      </c>
      <c r="S47" s="454" t="e">
        <f t="shared" si="16"/>
        <v>#VALUE!</v>
      </c>
      <c r="T47" s="313"/>
      <c r="U47" s="163"/>
      <c r="V47" s="123"/>
      <c r="W47" s="123"/>
    </row>
    <row r="48" spans="1:23" ht="19.5" customHeight="1" thickBot="1" x14ac:dyDescent="0.3">
      <c r="A48" s="186"/>
      <c r="B48" s="187"/>
      <c r="C48" s="188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23"/>
      <c r="U48" s="123"/>
      <c r="V48" s="123"/>
      <c r="W48" s="123"/>
    </row>
    <row r="49" spans="1:23" ht="19.5" customHeight="1" x14ac:dyDescent="0.2">
      <c r="A49" s="715"/>
      <c r="B49" s="718" t="s">
        <v>137</v>
      </c>
      <c r="C49" s="722">
        <v>1.0000000000000002</v>
      </c>
      <c r="D49" s="683" t="e">
        <f>SUM(D16:D47)</f>
        <v>#VALUE!</v>
      </c>
      <c r="E49" s="672" t="e">
        <f>SUM(E17,E19,E21,E23,E25,E27,E29,E31,E33,E35,E37,E39,E41,E43,E45,E47)</f>
        <v>#VALUE!</v>
      </c>
      <c r="F49" s="672" t="e">
        <f t="shared" ref="F49:S49" si="17">SUM(F17,F19,F21,F23,F25,F27,F29,F31,F33,F35,F37,F39,F41,F43,F45,F47)</f>
        <v>#VALUE!</v>
      </c>
      <c r="G49" s="672" t="e">
        <f t="shared" si="17"/>
        <v>#VALUE!</v>
      </c>
      <c r="H49" s="672" t="e">
        <f t="shared" si="17"/>
        <v>#VALUE!</v>
      </c>
      <c r="I49" s="672" t="e">
        <f t="shared" si="17"/>
        <v>#VALUE!</v>
      </c>
      <c r="J49" s="672" t="e">
        <f t="shared" si="17"/>
        <v>#VALUE!</v>
      </c>
      <c r="K49" s="672" t="e">
        <f t="shared" si="17"/>
        <v>#VALUE!</v>
      </c>
      <c r="L49" s="672" t="e">
        <f t="shared" si="17"/>
        <v>#VALUE!</v>
      </c>
      <c r="M49" s="672" t="e">
        <f t="shared" si="17"/>
        <v>#VALUE!</v>
      </c>
      <c r="N49" s="672" t="e">
        <f t="shared" si="17"/>
        <v>#VALUE!</v>
      </c>
      <c r="O49" s="672" t="e">
        <f t="shared" si="17"/>
        <v>#VALUE!</v>
      </c>
      <c r="P49" s="672" t="e">
        <f t="shared" si="17"/>
        <v>#VALUE!</v>
      </c>
      <c r="Q49" s="672" t="e">
        <f t="shared" si="17"/>
        <v>#VALUE!</v>
      </c>
      <c r="R49" s="672" t="e">
        <f t="shared" si="17"/>
        <v>#VALUE!</v>
      </c>
      <c r="S49" s="672" t="e">
        <f t="shared" si="17"/>
        <v>#VALUE!</v>
      </c>
      <c r="T49" s="123"/>
      <c r="U49" s="123"/>
      <c r="V49" s="123"/>
      <c r="W49" s="123"/>
    </row>
    <row r="50" spans="1:23" ht="19.5" customHeight="1" x14ac:dyDescent="0.2">
      <c r="A50" s="716"/>
      <c r="B50" s="719"/>
      <c r="C50" s="716"/>
      <c r="D50" s="670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123"/>
      <c r="U50" s="123"/>
      <c r="V50" s="123"/>
      <c r="W50" s="123"/>
    </row>
    <row r="51" spans="1:23" ht="19.5" customHeight="1" thickBot="1" x14ac:dyDescent="0.25">
      <c r="A51" s="717"/>
      <c r="B51" s="720"/>
      <c r="C51" s="717"/>
      <c r="D51" s="671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123"/>
      <c r="U51" s="123"/>
      <c r="V51" s="123"/>
      <c r="W51" s="123"/>
    </row>
    <row r="52" spans="1:23" ht="19.5" customHeight="1" x14ac:dyDescent="0.2">
      <c r="A52" s="709"/>
      <c r="B52" s="712" t="s">
        <v>138</v>
      </c>
      <c r="C52" s="721" t="e">
        <f>D52/D49</f>
        <v>#VALUE!</v>
      </c>
      <c r="D52" s="684" t="e">
        <f>SUM(E49:S51)</f>
        <v>#VALUE!</v>
      </c>
      <c r="E52" s="685" t="e">
        <f>E49</f>
        <v>#VALUE!</v>
      </c>
      <c r="F52" s="669" t="e">
        <f>E52+F49</f>
        <v>#VALUE!</v>
      </c>
      <c r="G52" s="669" t="e">
        <f t="shared" ref="G52:S52" si="18">F52+G49</f>
        <v>#VALUE!</v>
      </c>
      <c r="H52" s="669" t="e">
        <f t="shared" si="18"/>
        <v>#VALUE!</v>
      </c>
      <c r="I52" s="669" t="e">
        <f t="shared" si="18"/>
        <v>#VALUE!</v>
      </c>
      <c r="J52" s="669" t="e">
        <f t="shared" si="18"/>
        <v>#VALUE!</v>
      </c>
      <c r="K52" s="669" t="e">
        <f t="shared" si="18"/>
        <v>#VALUE!</v>
      </c>
      <c r="L52" s="669" t="e">
        <f t="shared" si="18"/>
        <v>#VALUE!</v>
      </c>
      <c r="M52" s="669" t="e">
        <f t="shared" si="18"/>
        <v>#VALUE!</v>
      </c>
      <c r="N52" s="669" t="e">
        <f t="shared" si="18"/>
        <v>#VALUE!</v>
      </c>
      <c r="O52" s="669" t="e">
        <f t="shared" si="18"/>
        <v>#VALUE!</v>
      </c>
      <c r="P52" s="669" t="e">
        <f t="shared" si="18"/>
        <v>#VALUE!</v>
      </c>
      <c r="Q52" s="669" t="e">
        <f t="shared" si="18"/>
        <v>#VALUE!</v>
      </c>
      <c r="R52" s="669" t="e">
        <f t="shared" si="18"/>
        <v>#VALUE!</v>
      </c>
      <c r="S52" s="669" t="e">
        <f t="shared" si="18"/>
        <v>#VALUE!</v>
      </c>
      <c r="T52" s="123"/>
      <c r="U52" s="123"/>
      <c r="V52" s="123"/>
      <c r="W52" s="123"/>
    </row>
    <row r="53" spans="1:23" ht="19.5" customHeight="1" x14ac:dyDescent="0.2">
      <c r="A53" s="710"/>
      <c r="B53" s="713"/>
      <c r="C53" s="710"/>
      <c r="D53" s="670"/>
      <c r="E53" s="686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123"/>
      <c r="U53" s="123"/>
      <c r="V53" s="123"/>
      <c r="W53" s="123"/>
    </row>
    <row r="54" spans="1:23" ht="19.5" customHeight="1" thickBot="1" x14ac:dyDescent="0.25">
      <c r="A54" s="711"/>
      <c r="B54" s="714"/>
      <c r="C54" s="711"/>
      <c r="D54" s="671"/>
      <c r="E54" s="687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123"/>
      <c r="U54" s="123"/>
      <c r="V54" s="123"/>
      <c r="W54" s="123"/>
    </row>
    <row r="55" spans="1:23" ht="19.5" customHeight="1" x14ac:dyDescent="0.2">
      <c r="A55" s="4"/>
      <c r="B55" s="4"/>
      <c r="C55" s="4"/>
      <c r="D55" s="4"/>
      <c r="E55" s="4"/>
      <c r="F55" s="123"/>
      <c r="G55" s="123"/>
      <c r="H55" s="123"/>
      <c r="I55" s="123"/>
      <c r="J55" s="123"/>
      <c r="K55" s="123"/>
      <c r="L55" s="164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</row>
    <row r="56" spans="1:23" ht="19.5" customHeight="1" x14ac:dyDescent="0.2">
      <c r="A56" s="165"/>
      <c r="B56" s="4"/>
      <c r="C56" s="4"/>
      <c r="D56" s="4"/>
      <c r="E56" s="4"/>
      <c r="F56" s="123"/>
      <c r="G56" s="123"/>
      <c r="H56" s="123"/>
      <c r="I56" s="123"/>
      <c r="J56" s="123"/>
      <c r="K56" s="123"/>
      <c r="L56" s="166"/>
      <c r="M56" s="123"/>
      <c r="N56" s="532"/>
      <c r="O56" s="532"/>
      <c r="P56" s="532"/>
      <c r="Q56" s="1"/>
      <c r="R56" s="1"/>
      <c r="T56" s="123"/>
      <c r="U56" s="123"/>
      <c r="V56" s="123"/>
      <c r="W56" s="123"/>
    </row>
    <row r="57" spans="1:23" ht="19.5" customHeight="1" x14ac:dyDescent="0.2">
      <c r="A57" s="123"/>
      <c r="B57" s="123"/>
      <c r="C57" s="2"/>
      <c r="D57" s="2"/>
      <c r="E57" s="123"/>
      <c r="F57" s="123"/>
      <c r="G57" s="123"/>
      <c r="H57" s="123"/>
      <c r="I57" s="123"/>
      <c r="J57" s="123"/>
      <c r="K57" s="123"/>
      <c r="L57" s="166"/>
      <c r="M57" s="123"/>
      <c r="N57" s="135"/>
      <c r="O57" s="128"/>
      <c r="R57" s="123"/>
      <c r="T57" s="123"/>
      <c r="U57" s="123"/>
      <c r="V57" s="123"/>
      <c r="W57" s="123"/>
    </row>
    <row r="58" spans="1:23" ht="19.5" customHeight="1" x14ac:dyDescent="0.2">
      <c r="A58" s="123"/>
      <c r="B58" s="168"/>
      <c r="C58" s="2"/>
      <c r="D58" s="24"/>
      <c r="E58" s="162"/>
      <c r="F58" s="123"/>
      <c r="N58" s="135"/>
      <c r="O58" s="128"/>
      <c r="P58" s="128"/>
      <c r="Q58" s="136"/>
      <c r="R58" s="123"/>
      <c r="T58" s="123"/>
      <c r="U58" s="123"/>
      <c r="V58" s="123"/>
      <c r="W58" s="123"/>
    </row>
    <row r="59" spans="1:23" ht="19.5" customHeight="1" x14ac:dyDescent="0.2">
      <c r="A59" s="123"/>
      <c r="B59" s="123"/>
      <c r="C59" s="2"/>
      <c r="E59" s="123"/>
      <c r="F59" s="123"/>
      <c r="O59" s="535"/>
      <c r="Q59" s="534"/>
      <c r="R59" s="624"/>
      <c r="T59" s="123"/>
      <c r="U59" s="123"/>
      <c r="V59" s="123"/>
      <c r="W59" s="123"/>
    </row>
    <row r="60" spans="1:23" ht="19.5" customHeight="1" x14ac:dyDescent="0.2">
      <c r="A60" s="123"/>
      <c r="B60" s="123"/>
      <c r="C60" s="2"/>
      <c r="D60" s="2"/>
      <c r="E60" s="123"/>
      <c r="F60" s="123"/>
      <c r="O60" s="535"/>
      <c r="Q60" s="536"/>
      <c r="S60" s="472"/>
      <c r="T60" s="123"/>
      <c r="U60" s="123"/>
      <c r="V60" s="123"/>
      <c r="W60" s="123"/>
    </row>
    <row r="61" spans="1:23" ht="19.5" customHeight="1" x14ac:dyDescent="0.2">
      <c r="A61" s="123"/>
      <c r="B61" s="123"/>
      <c r="C61" s="2"/>
      <c r="D61" s="2"/>
      <c r="E61" s="123"/>
      <c r="F61" s="123"/>
      <c r="O61" s="535"/>
      <c r="Q61" s="537"/>
      <c r="S61" s="474"/>
      <c r="T61" s="123"/>
      <c r="U61" s="123"/>
      <c r="V61" s="123"/>
      <c r="W61" s="123"/>
    </row>
    <row r="62" spans="1:23" ht="19.5" customHeight="1" x14ac:dyDescent="0.2">
      <c r="A62" s="123"/>
      <c r="B62" s="123"/>
      <c r="C62" s="2"/>
      <c r="D62" s="2"/>
      <c r="E62" s="123"/>
      <c r="F62" s="123"/>
      <c r="N62" s="135"/>
      <c r="O62" s="129"/>
      <c r="P62" s="197"/>
      <c r="S62" s="474"/>
      <c r="T62" s="123"/>
      <c r="U62" s="123"/>
      <c r="V62" s="123"/>
      <c r="W62" s="123"/>
    </row>
    <row r="63" spans="1:23" ht="19.5" customHeight="1" x14ac:dyDescent="0.2">
      <c r="A63" s="123"/>
      <c r="B63" s="123"/>
      <c r="C63" s="2"/>
      <c r="D63" s="2"/>
      <c r="E63" s="123"/>
      <c r="F63" s="123"/>
      <c r="N63" s="123"/>
      <c r="O63" s="123"/>
      <c r="P63" s="692"/>
      <c r="Q63" s="692"/>
      <c r="R63" s="692"/>
      <c r="T63" s="123"/>
      <c r="U63" s="123"/>
      <c r="V63" s="123"/>
      <c r="W63" s="123"/>
    </row>
    <row r="64" spans="1:23" ht="19.5" customHeight="1" x14ac:dyDescent="0.3">
      <c r="A64" s="123"/>
      <c r="B64" s="123"/>
      <c r="C64" s="2"/>
      <c r="D64" s="2"/>
      <c r="E64" s="123"/>
      <c r="F64" s="123"/>
      <c r="N64" s="123"/>
      <c r="O64" s="123"/>
      <c r="P64" s="167"/>
      <c r="Q64" s="169"/>
      <c r="T64" s="123"/>
      <c r="U64" s="123"/>
      <c r="V64" s="123"/>
      <c r="W64" s="123"/>
    </row>
    <row r="65" spans="1:23" ht="19.5" customHeight="1" x14ac:dyDescent="0.3">
      <c r="A65" s="123"/>
      <c r="B65" s="123"/>
      <c r="C65" s="2"/>
      <c r="D65" s="2"/>
      <c r="E65" s="123"/>
      <c r="F65" s="123"/>
      <c r="N65" s="123"/>
      <c r="O65" s="123"/>
      <c r="P65" s="167"/>
      <c r="Q65" s="170"/>
      <c r="T65" s="123"/>
      <c r="U65" s="123"/>
      <c r="V65" s="123"/>
      <c r="W65" s="123"/>
    </row>
    <row r="66" spans="1:23" ht="19.5" customHeight="1" x14ac:dyDescent="0.3">
      <c r="A66" s="123"/>
      <c r="B66" s="123"/>
      <c r="C66" s="2"/>
      <c r="D66" s="24"/>
      <c r="E66" s="123"/>
      <c r="F66" s="123"/>
      <c r="N66" s="123"/>
      <c r="O66" s="123"/>
      <c r="P66" s="167"/>
      <c r="Q66" s="170"/>
      <c r="T66" s="123"/>
      <c r="U66" s="123"/>
      <c r="V66" s="123"/>
      <c r="W66" s="123"/>
    </row>
    <row r="67" spans="1:23" ht="19.5" customHeight="1" x14ac:dyDescent="0.2">
      <c r="A67" s="123"/>
      <c r="B67" s="123"/>
      <c r="C67" s="2"/>
      <c r="D67" s="24"/>
      <c r="E67" s="123"/>
      <c r="F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</row>
    <row r="68" spans="1:23" ht="19.5" customHeight="1" x14ac:dyDescent="0.2">
      <c r="A68" s="123"/>
      <c r="B68" s="123"/>
      <c r="C68" s="2"/>
      <c r="D68" s="24"/>
      <c r="E68" s="123"/>
      <c r="F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 ht="19.5" customHeight="1" x14ac:dyDescent="0.2">
      <c r="A69" s="123"/>
      <c r="B69" s="123"/>
      <c r="C69" s="2"/>
      <c r="D69" s="24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1:23" ht="19.5" customHeight="1" x14ac:dyDescent="0.2">
      <c r="A70" s="123"/>
      <c r="B70" s="123"/>
      <c r="C70" s="2"/>
      <c r="D70" s="24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</row>
    <row r="71" spans="1:23" ht="19.5" customHeight="1" x14ac:dyDescent="0.2">
      <c r="A71" s="123"/>
      <c r="B71" s="123"/>
      <c r="C71" s="2"/>
      <c r="D71" s="24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1:23" ht="19.5" customHeight="1" x14ac:dyDescent="0.2">
      <c r="A72" s="123"/>
      <c r="B72" s="123"/>
      <c r="C72" s="2"/>
      <c r="D72" s="24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3" spans="1:23" ht="19.5" customHeight="1" x14ac:dyDescent="0.2">
      <c r="A73" s="123"/>
      <c r="B73" s="123"/>
      <c r="C73" s="2"/>
      <c r="D73" s="24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</row>
    <row r="74" spans="1:23" ht="19.5" customHeight="1" x14ac:dyDescent="0.2">
      <c r="A74" s="123"/>
      <c r="B74" s="123"/>
      <c r="C74" s="2"/>
      <c r="D74" s="24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</row>
    <row r="75" spans="1:23" ht="19.5" customHeight="1" x14ac:dyDescent="0.2">
      <c r="A75" s="123"/>
      <c r="B75" s="123"/>
      <c r="C75" s="2"/>
      <c r="D75" s="24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1:23" ht="19.5" customHeight="1" x14ac:dyDescent="0.2">
      <c r="A76" s="123"/>
      <c r="B76" s="123"/>
      <c r="C76" s="2"/>
      <c r="D76" s="24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1:23" ht="19.5" customHeight="1" x14ac:dyDescent="0.2">
      <c r="A77" s="123"/>
      <c r="B77" s="123"/>
      <c r="C77" s="2"/>
      <c r="D77" s="24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1:23" ht="19.5" customHeight="1" x14ac:dyDescent="0.2">
      <c r="A78" s="123"/>
      <c r="B78" s="123"/>
      <c r="C78" s="2"/>
      <c r="D78" s="24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1:23" ht="19.5" customHeight="1" x14ac:dyDescent="0.2">
      <c r="A79" s="123"/>
      <c r="B79" s="123"/>
      <c r="C79" s="2"/>
      <c r="D79" s="24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1:23" ht="19.5" customHeight="1" x14ac:dyDescent="0.2">
      <c r="A80" s="123"/>
      <c r="B80" s="123"/>
      <c r="C80" s="2"/>
      <c r="D80" s="24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1:23" ht="19.5" customHeight="1" x14ac:dyDescent="0.2">
      <c r="A81" s="123"/>
      <c r="B81" s="123"/>
      <c r="C81" s="2"/>
      <c r="D81" s="24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2" spans="1:23" ht="19.5" customHeight="1" x14ac:dyDescent="0.2">
      <c r="A82" s="123"/>
      <c r="B82" s="123"/>
      <c r="C82" s="2"/>
      <c r="D82" s="24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</row>
    <row r="83" spans="1:23" ht="19.5" customHeight="1" x14ac:dyDescent="0.2">
      <c r="A83" s="123"/>
      <c r="B83" s="123"/>
      <c r="C83" s="2"/>
      <c r="D83" s="24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1:23" ht="19.5" customHeight="1" x14ac:dyDescent="0.2">
      <c r="A84" s="123"/>
      <c r="B84" s="123"/>
      <c r="C84" s="2"/>
      <c r="D84" s="24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1:23" ht="19.5" customHeight="1" x14ac:dyDescent="0.2">
      <c r="A85" s="123"/>
      <c r="B85" s="123"/>
      <c r="C85" s="2"/>
      <c r="D85" s="24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</row>
    <row r="86" spans="1:23" ht="19.5" customHeight="1" x14ac:dyDescent="0.2">
      <c r="A86" s="123"/>
      <c r="B86" s="123"/>
      <c r="C86" s="2"/>
      <c r="D86" s="24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1:23" ht="19.5" customHeight="1" x14ac:dyDescent="0.2">
      <c r="A87" s="123"/>
      <c r="B87" s="123"/>
      <c r="C87" s="2"/>
      <c r="D87" s="24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1:23" ht="19.5" customHeight="1" x14ac:dyDescent="0.2">
      <c r="A88" s="123"/>
      <c r="B88" s="123"/>
      <c r="C88" s="2"/>
      <c r="D88" s="24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1:23" ht="19.5" customHeight="1" x14ac:dyDescent="0.2">
      <c r="A89" s="123"/>
      <c r="B89" s="123"/>
      <c r="C89" s="2"/>
      <c r="D89" s="24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1:23" ht="19.5" customHeight="1" x14ac:dyDescent="0.2">
      <c r="A90" s="123"/>
      <c r="B90" s="123"/>
      <c r="C90" s="2"/>
      <c r="D90" s="24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1:23" ht="19.5" customHeight="1" x14ac:dyDescent="0.2">
      <c r="A91" s="123"/>
      <c r="B91" s="123"/>
      <c r="C91" s="2"/>
      <c r="D91" s="24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3" ht="19.5" customHeight="1" x14ac:dyDescent="0.2">
      <c r="A92" s="123"/>
      <c r="B92" s="123"/>
      <c r="C92" s="2"/>
      <c r="D92" s="24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</row>
    <row r="93" spans="1:23" ht="19.5" customHeight="1" x14ac:dyDescent="0.2">
      <c r="A93" s="123"/>
      <c r="B93" s="123"/>
      <c r="C93" s="2"/>
      <c r="D93" s="24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</row>
    <row r="94" spans="1:23" ht="19.5" customHeight="1" x14ac:dyDescent="0.2">
      <c r="A94" s="123"/>
      <c r="B94" s="123"/>
      <c r="C94" s="2"/>
      <c r="D94" s="24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</row>
    <row r="95" spans="1:23" ht="19.5" customHeight="1" x14ac:dyDescent="0.2">
      <c r="A95" s="123"/>
      <c r="B95" s="123"/>
      <c r="C95" s="2"/>
      <c r="D95" s="24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</row>
    <row r="96" spans="1:23" ht="19.5" customHeight="1" x14ac:dyDescent="0.2">
      <c r="A96" s="123"/>
      <c r="B96" s="123"/>
      <c r="C96" s="2"/>
      <c r="D96" s="24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</row>
    <row r="97" spans="1:23" ht="19.5" customHeight="1" x14ac:dyDescent="0.2">
      <c r="A97" s="123"/>
      <c r="B97" s="123"/>
      <c r="C97" s="2"/>
      <c r="D97" s="24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</row>
    <row r="98" spans="1:23" ht="19.5" customHeight="1" x14ac:dyDescent="0.2">
      <c r="A98" s="123"/>
      <c r="B98" s="123"/>
      <c r="C98" s="2"/>
      <c r="D98" s="24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</row>
    <row r="99" spans="1:23" ht="19.5" customHeight="1" x14ac:dyDescent="0.2">
      <c r="A99" s="123"/>
      <c r="B99" s="123"/>
      <c r="C99" s="2"/>
      <c r="D99" s="24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</row>
    <row r="100" spans="1:23" ht="19.5" customHeight="1" x14ac:dyDescent="0.2">
      <c r="A100" s="123"/>
      <c r="B100" s="123"/>
      <c r="C100" s="2"/>
      <c r="D100" s="24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</row>
    <row r="101" spans="1:23" ht="19.5" customHeight="1" x14ac:dyDescent="0.2">
      <c r="A101" s="123"/>
      <c r="B101" s="123"/>
      <c r="C101" s="2"/>
      <c r="D101" s="24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</row>
    <row r="102" spans="1:23" ht="19.5" customHeight="1" x14ac:dyDescent="0.2">
      <c r="A102" s="123"/>
      <c r="B102" s="123"/>
      <c r="C102" s="2"/>
      <c r="D102" s="24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</row>
    <row r="103" spans="1:23" ht="19.5" customHeight="1" x14ac:dyDescent="0.2">
      <c r="A103" s="123"/>
      <c r="B103" s="123"/>
      <c r="C103" s="2"/>
      <c r="D103" s="24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</row>
    <row r="104" spans="1:23" ht="19.5" customHeight="1" x14ac:dyDescent="0.2">
      <c r="A104" s="123"/>
      <c r="B104" s="123"/>
      <c r="C104" s="2"/>
      <c r="D104" s="24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</row>
    <row r="105" spans="1:23" ht="19.5" customHeight="1" x14ac:dyDescent="0.2">
      <c r="A105" s="123"/>
      <c r="B105" s="123"/>
      <c r="C105" s="2"/>
      <c r="D105" s="24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</row>
    <row r="106" spans="1:23" ht="19.5" customHeight="1" x14ac:dyDescent="0.2">
      <c r="A106" s="123"/>
      <c r="B106" s="123"/>
      <c r="C106" s="2"/>
      <c r="D106" s="24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</row>
    <row r="107" spans="1:23" ht="19.5" customHeight="1" x14ac:dyDescent="0.2">
      <c r="A107" s="123"/>
      <c r="B107" s="123"/>
      <c r="C107" s="2"/>
      <c r="D107" s="24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</row>
    <row r="108" spans="1:23" ht="19.5" customHeight="1" x14ac:dyDescent="0.2">
      <c r="A108" s="123"/>
      <c r="B108" s="123"/>
      <c r="C108" s="2"/>
      <c r="D108" s="24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</row>
    <row r="109" spans="1:23" ht="19.5" customHeight="1" x14ac:dyDescent="0.2">
      <c r="A109" s="123"/>
      <c r="B109" s="123"/>
      <c r="C109" s="2"/>
      <c r="D109" s="24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</row>
    <row r="110" spans="1:23" ht="19.5" customHeight="1" x14ac:dyDescent="0.2">
      <c r="A110" s="123"/>
      <c r="B110" s="123"/>
      <c r="C110" s="2"/>
      <c r="D110" s="24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</row>
    <row r="111" spans="1:23" ht="19.5" customHeight="1" x14ac:dyDescent="0.2">
      <c r="A111" s="123"/>
      <c r="B111" s="123"/>
      <c r="C111" s="2"/>
      <c r="D111" s="24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</row>
    <row r="112" spans="1:23" ht="19.5" customHeight="1" x14ac:dyDescent="0.2">
      <c r="A112" s="123"/>
      <c r="B112" s="123"/>
      <c r="C112" s="2"/>
      <c r="D112" s="24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</row>
    <row r="113" spans="1:23" ht="19.5" customHeight="1" x14ac:dyDescent="0.2">
      <c r="A113" s="123"/>
      <c r="B113" s="123"/>
      <c r="C113" s="2"/>
      <c r="D113" s="24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</row>
    <row r="114" spans="1:23" ht="19.5" customHeight="1" x14ac:dyDescent="0.2">
      <c r="A114" s="123"/>
      <c r="B114" s="123"/>
      <c r="C114" s="2"/>
      <c r="D114" s="24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</row>
    <row r="115" spans="1:23" ht="19.5" customHeight="1" x14ac:dyDescent="0.2">
      <c r="A115" s="123"/>
      <c r="B115" s="123"/>
      <c r="C115" s="2"/>
      <c r="D115" s="24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</row>
    <row r="116" spans="1:23" ht="19.5" customHeight="1" x14ac:dyDescent="0.2">
      <c r="A116" s="123"/>
      <c r="B116" s="123"/>
      <c r="C116" s="2"/>
      <c r="D116" s="24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</row>
    <row r="117" spans="1:23" ht="19.5" customHeight="1" x14ac:dyDescent="0.2">
      <c r="A117" s="123"/>
      <c r="B117" s="123"/>
      <c r="C117" s="2"/>
      <c r="D117" s="24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</row>
    <row r="118" spans="1:23" ht="19.5" customHeight="1" x14ac:dyDescent="0.2">
      <c r="A118" s="123"/>
      <c r="B118" s="123"/>
      <c r="C118" s="2"/>
      <c r="D118" s="24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</row>
    <row r="119" spans="1:23" ht="19.5" customHeight="1" x14ac:dyDescent="0.2">
      <c r="A119" s="123"/>
      <c r="B119" s="123"/>
      <c r="C119" s="2"/>
      <c r="D119" s="24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</row>
    <row r="120" spans="1:23" ht="19.5" customHeight="1" x14ac:dyDescent="0.2">
      <c r="A120" s="123"/>
      <c r="B120" s="123"/>
      <c r="C120" s="2"/>
      <c r="D120" s="24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</row>
    <row r="121" spans="1:23" ht="19.5" customHeight="1" x14ac:dyDescent="0.2">
      <c r="A121" s="123"/>
      <c r="B121" s="123"/>
      <c r="C121" s="2"/>
      <c r="D121" s="24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</row>
    <row r="122" spans="1:23" ht="19.5" customHeight="1" x14ac:dyDescent="0.2">
      <c r="A122" s="123"/>
      <c r="B122" s="123"/>
      <c r="C122" s="2"/>
      <c r="D122" s="24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</row>
    <row r="123" spans="1:23" ht="19.5" customHeight="1" x14ac:dyDescent="0.2">
      <c r="A123" s="123"/>
      <c r="B123" s="123"/>
      <c r="C123" s="2"/>
      <c r="D123" s="24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</row>
    <row r="124" spans="1:23" ht="19.5" customHeight="1" x14ac:dyDescent="0.2">
      <c r="A124" s="123"/>
      <c r="B124" s="123"/>
      <c r="C124" s="2"/>
      <c r="D124" s="24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</row>
    <row r="125" spans="1:23" ht="19.5" customHeight="1" x14ac:dyDescent="0.2">
      <c r="A125" s="123"/>
      <c r="B125" s="123"/>
      <c r="C125" s="2"/>
      <c r="D125" s="24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</row>
    <row r="126" spans="1:23" ht="19.5" customHeight="1" x14ac:dyDescent="0.2">
      <c r="A126" s="123"/>
      <c r="B126" s="123"/>
      <c r="C126" s="2"/>
      <c r="D126" s="24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</row>
    <row r="127" spans="1:23" ht="19.5" customHeight="1" x14ac:dyDescent="0.2">
      <c r="A127" s="123"/>
      <c r="B127" s="123"/>
      <c r="C127" s="2"/>
      <c r="D127" s="24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</row>
    <row r="128" spans="1:23" ht="19.5" customHeight="1" x14ac:dyDescent="0.2">
      <c r="A128" s="123"/>
      <c r="B128" s="123"/>
      <c r="C128" s="2"/>
      <c r="D128" s="24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</row>
    <row r="129" spans="1:23" ht="19.5" customHeight="1" x14ac:dyDescent="0.2">
      <c r="A129" s="123"/>
      <c r="B129" s="123"/>
      <c r="C129" s="2"/>
      <c r="D129" s="24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</row>
    <row r="130" spans="1:23" ht="19.5" customHeight="1" x14ac:dyDescent="0.2">
      <c r="A130" s="123"/>
      <c r="B130" s="123"/>
      <c r="C130" s="2"/>
      <c r="D130" s="24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</row>
    <row r="131" spans="1:23" ht="19.5" customHeight="1" x14ac:dyDescent="0.2">
      <c r="A131" s="123"/>
      <c r="B131" s="123"/>
      <c r="C131" s="2"/>
      <c r="D131" s="24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</row>
    <row r="132" spans="1:23" ht="19.5" customHeight="1" x14ac:dyDescent="0.2">
      <c r="A132" s="123"/>
      <c r="B132" s="123"/>
      <c r="C132" s="2"/>
      <c r="D132" s="24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</row>
    <row r="133" spans="1:23" ht="19.5" customHeight="1" x14ac:dyDescent="0.2">
      <c r="A133" s="123"/>
      <c r="B133" s="123"/>
      <c r="C133" s="2"/>
      <c r="D133" s="24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</row>
    <row r="134" spans="1:23" ht="19.5" customHeight="1" x14ac:dyDescent="0.2">
      <c r="A134" s="123"/>
      <c r="B134" s="123"/>
      <c r="C134" s="2"/>
      <c r="D134" s="24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</row>
    <row r="135" spans="1:23" ht="19.5" customHeight="1" x14ac:dyDescent="0.2">
      <c r="A135" s="123"/>
      <c r="B135" s="123"/>
      <c r="C135" s="2"/>
      <c r="D135" s="24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</row>
    <row r="136" spans="1:23" ht="19.5" customHeight="1" x14ac:dyDescent="0.2">
      <c r="A136" s="123"/>
      <c r="B136" s="123"/>
      <c r="C136" s="2"/>
      <c r="D136" s="24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</row>
    <row r="137" spans="1:23" ht="19.5" customHeight="1" x14ac:dyDescent="0.2">
      <c r="A137" s="123"/>
      <c r="B137" s="123"/>
      <c r="C137" s="2"/>
      <c r="D137" s="24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</row>
    <row r="138" spans="1:23" ht="19.5" customHeight="1" x14ac:dyDescent="0.2">
      <c r="A138" s="123"/>
      <c r="B138" s="123"/>
      <c r="C138" s="2"/>
      <c r="D138" s="24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</row>
    <row r="139" spans="1:23" ht="19.5" customHeight="1" x14ac:dyDescent="0.2">
      <c r="A139" s="123"/>
      <c r="B139" s="123"/>
      <c r="C139" s="2"/>
      <c r="D139" s="24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</row>
    <row r="140" spans="1:23" ht="19.5" customHeight="1" x14ac:dyDescent="0.2">
      <c r="A140" s="123"/>
      <c r="B140" s="123"/>
      <c r="C140" s="2"/>
      <c r="D140" s="24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</row>
    <row r="141" spans="1:23" ht="19.5" customHeight="1" x14ac:dyDescent="0.2">
      <c r="A141" s="123"/>
      <c r="B141" s="123"/>
      <c r="C141" s="2"/>
      <c r="D141" s="24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</row>
    <row r="142" spans="1:23" ht="19.5" customHeight="1" x14ac:dyDescent="0.2">
      <c r="A142" s="123"/>
      <c r="B142" s="123"/>
      <c r="C142" s="2"/>
      <c r="D142" s="24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</row>
    <row r="143" spans="1:23" ht="19.5" customHeight="1" x14ac:dyDescent="0.2">
      <c r="A143" s="123"/>
      <c r="B143" s="123"/>
      <c r="C143" s="2"/>
      <c r="D143" s="24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</row>
    <row r="144" spans="1:23" ht="19.5" customHeight="1" x14ac:dyDescent="0.2">
      <c r="A144" s="123"/>
      <c r="B144" s="123"/>
      <c r="C144" s="2"/>
      <c r="D144" s="24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</row>
    <row r="145" spans="1:23" ht="19.5" customHeight="1" x14ac:dyDescent="0.2">
      <c r="A145" s="123"/>
      <c r="B145" s="123"/>
      <c r="C145" s="2"/>
      <c r="D145" s="24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</row>
    <row r="146" spans="1:23" ht="19.5" customHeight="1" x14ac:dyDescent="0.2">
      <c r="A146" s="123"/>
      <c r="B146" s="123"/>
      <c r="C146" s="2"/>
      <c r="D146" s="24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</row>
    <row r="147" spans="1:23" ht="19.5" customHeight="1" x14ac:dyDescent="0.2">
      <c r="A147" s="123"/>
      <c r="B147" s="123"/>
      <c r="C147" s="2"/>
      <c r="D147" s="24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</row>
    <row r="148" spans="1:23" ht="19.5" customHeight="1" x14ac:dyDescent="0.2">
      <c r="A148" s="123"/>
      <c r="B148" s="123"/>
      <c r="C148" s="2"/>
      <c r="D148" s="24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</row>
    <row r="149" spans="1:23" ht="19.5" customHeight="1" x14ac:dyDescent="0.2">
      <c r="A149" s="123"/>
      <c r="B149" s="123"/>
      <c r="C149" s="2"/>
      <c r="D149" s="24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</row>
    <row r="150" spans="1:23" ht="19.5" customHeight="1" x14ac:dyDescent="0.2">
      <c r="A150" s="123"/>
      <c r="B150" s="123"/>
      <c r="C150" s="2"/>
      <c r="D150" s="24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</row>
    <row r="151" spans="1:23" ht="19.5" customHeight="1" x14ac:dyDescent="0.2">
      <c r="A151" s="123"/>
      <c r="B151" s="123"/>
      <c r="C151" s="2"/>
      <c r="D151" s="24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</row>
    <row r="152" spans="1:23" ht="19.5" customHeight="1" x14ac:dyDescent="0.2">
      <c r="A152" s="123"/>
      <c r="B152" s="123"/>
      <c r="C152" s="2"/>
      <c r="D152" s="24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</row>
    <row r="153" spans="1:23" ht="19.5" customHeight="1" x14ac:dyDescent="0.2">
      <c r="A153" s="123"/>
      <c r="B153" s="123"/>
      <c r="C153" s="2"/>
      <c r="D153" s="24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</row>
    <row r="154" spans="1:23" ht="19.5" customHeight="1" x14ac:dyDescent="0.2">
      <c r="A154" s="123"/>
      <c r="B154" s="123"/>
      <c r="C154" s="2"/>
      <c r="D154" s="24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</row>
    <row r="155" spans="1:23" ht="19.5" customHeight="1" x14ac:dyDescent="0.2">
      <c r="A155" s="123"/>
      <c r="B155" s="123"/>
      <c r="C155" s="2"/>
      <c r="D155" s="24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</row>
    <row r="156" spans="1:23" ht="19.5" customHeight="1" x14ac:dyDescent="0.2">
      <c r="A156" s="123"/>
      <c r="B156" s="123"/>
      <c r="C156" s="2"/>
      <c r="D156" s="24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</row>
    <row r="157" spans="1:23" ht="19.5" customHeight="1" x14ac:dyDescent="0.2">
      <c r="A157" s="123"/>
      <c r="B157" s="123"/>
      <c r="C157" s="2"/>
      <c r="D157" s="24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</row>
    <row r="158" spans="1:23" ht="19.5" customHeight="1" x14ac:dyDescent="0.2">
      <c r="A158" s="123"/>
      <c r="B158" s="123"/>
      <c r="C158" s="2"/>
      <c r="D158" s="24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</row>
    <row r="159" spans="1:23" ht="19.5" customHeight="1" x14ac:dyDescent="0.2">
      <c r="A159" s="123"/>
      <c r="B159" s="123"/>
      <c r="C159" s="2"/>
      <c r="D159" s="24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</row>
    <row r="160" spans="1:23" ht="19.5" customHeight="1" x14ac:dyDescent="0.2">
      <c r="A160" s="123"/>
      <c r="B160" s="123"/>
      <c r="C160" s="2"/>
      <c r="D160" s="24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</row>
    <row r="161" spans="1:23" ht="19.5" customHeight="1" x14ac:dyDescent="0.2">
      <c r="A161" s="123"/>
      <c r="B161" s="123"/>
      <c r="C161" s="2"/>
      <c r="D161" s="24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</row>
    <row r="162" spans="1:23" ht="19.5" customHeight="1" x14ac:dyDescent="0.2">
      <c r="A162" s="123"/>
      <c r="B162" s="123"/>
      <c r="C162" s="2"/>
      <c r="D162" s="24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</row>
    <row r="163" spans="1:23" ht="19.5" customHeight="1" x14ac:dyDescent="0.2">
      <c r="A163" s="123"/>
      <c r="B163" s="123"/>
      <c r="C163" s="2"/>
      <c r="D163" s="24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</row>
    <row r="164" spans="1:23" ht="19.5" customHeight="1" x14ac:dyDescent="0.2">
      <c r="A164" s="123"/>
      <c r="B164" s="123"/>
      <c r="C164" s="2"/>
      <c r="D164" s="24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</row>
    <row r="165" spans="1:23" ht="19.5" customHeight="1" x14ac:dyDescent="0.2">
      <c r="A165" s="123"/>
      <c r="B165" s="123"/>
      <c r="C165" s="2"/>
      <c r="D165" s="24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</row>
    <row r="166" spans="1:23" ht="19.5" customHeight="1" x14ac:dyDescent="0.2">
      <c r="A166" s="123"/>
      <c r="B166" s="123"/>
      <c r="C166" s="2"/>
      <c r="D166" s="24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</row>
    <row r="167" spans="1:23" ht="19.5" customHeight="1" x14ac:dyDescent="0.2">
      <c r="A167" s="123"/>
      <c r="B167" s="123"/>
      <c r="C167" s="2"/>
      <c r="D167" s="24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</row>
    <row r="168" spans="1:23" ht="19.5" customHeight="1" x14ac:dyDescent="0.2">
      <c r="A168" s="123"/>
      <c r="B168" s="123"/>
      <c r="C168" s="2"/>
      <c r="D168" s="24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</row>
    <row r="169" spans="1:23" ht="19.5" customHeight="1" x14ac:dyDescent="0.2">
      <c r="A169" s="123"/>
      <c r="B169" s="123"/>
      <c r="C169" s="2"/>
      <c r="D169" s="24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</row>
    <row r="170" spans="1:23" ht="19.5" customHeight="1" x14ac:dyDescent="0.2">
      <c r="A170" s="123"/>
      <c r="B170" s="123"/>
      <c r="C170" s="2"/>
      <c r="D170" s="24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</row>
    <row r="171" spans="1:23" ht="19.5" customHeight="1" x14ac:dyDescent="0.2">
      <c r="A171" s="123"/>
      <c r="B171" s="123"/>
      <c r="C171" s="2"/>
      <c r="D171" s="24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</row>
    <row r="172" spans="1:23" ht="19.5" customHeight="1" x14ac:dyDescent="0.2">
      <c r="A172" s="123"/>
      <c r="B172" s="123"/>
      <c r="C172" s="2"/>
      <c r="D172" s="24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</row>
    <row r="173" spans="1:23" ht="19.5" customHeight="1" x14ac:dyDescent="0.2">
      <c r="A173" s="123"/>
      <c r="B173" s="123"/>
      <c r="C173" s="2"/>
      <c r="D173" s="24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</row>
    <row r="174" spans="1:23" ht="19.5" customHeight="1" x14ac:dyDescent="0.2">
      <c r="A174" s="123"/>
      <c r="B174" s="123"/>
      <c r="C174" s="2"/>
      <c r="D174" s="24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</row>
    <row r="175" spans="1:23" ht="19.5" customHeight="1" x14ac:dyDescent="0.2">
      <c r="A175" s="123"/>
      <c r="B175" s="123"/>
      <c r="C175" s="2"/>
      <c r="D175" s="24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</row>
    <row r="176" spans="1:23" ht="19.5" customHeight="1" x14ac:dyDescent="0.2">
      <c r="A176" s="123"/>
      <c r="B176" s="123"/>
      <c r="C176" s="2"/>
      <c r="D176" s="24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</row>
    <row r="177" spans="1:23" ht="19.5" customHeight="1" x14ac:dyDescent="0.2">
      <c r="A177" s="123"/>
      <c r="B177" s="123"/>
      <c r="C177" s="2"/>
      <c r="D177" s="24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</row>
    <row r="178" spans="1:23" ht="19.5" customHeight="1" x14ac:dyDescent="0.2">
      <c r="A178" s="123"/>
      <c r="B178" s="123"/>
      <c r="C178" s="2"/>
      <c r="D178" s="24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</row>
    <row r="179" spans="1:23" ht="19.5" customHeight="1" x14ac:dyDescent="0.2">
      <c r="A179" s="123"/>
      <c r="B179" s="123"/>
      <c r="C179" s="2"/>
      <c r="D179" s="24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</row>
    <row r="180" spans="1:23" ht="19.5" customHeight="1" x14ac:dyDescent="0.2">
      <c r="A180" s="123"/>
      <c r="B180" s="123"/>
      <c r="C180" s="2"/>
      <c r="D180" s="24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</row>
    <row r="181" spans="1:23" ht="19.5" customHeight="1" x14ac:dyDescent="0.2">
      <c r="A181" s="123"/>
      <c r="B181" s="123"/>
      <c r="C181" s="2"/>
      <c r="D181" s="24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</row>
    <row r="182" spans="1:23" ht="19.5" customHeight="1" x14ac:dyDescent="0.2">
      <c r="A182" s="123"/>
      <c r="B182" s="123"/>
      <c r="C182" s="2"/>
      <c r="D182" s="24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</row>
    <row r="183" spans="1:23" ht="19.5" customHeight="1" x14ac:dyDescent="0.2">
      <c r="A183" s="123"/>
      <c r="B183" s="123"/>
      <c r="C183" s="2"/>
      <c r="D183" s="24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</row>
    <row r="184" spans="1:23" ht="19.5" customHeight="1" x14ac:dyDescent="0.2">
      <c r="A184" s="123"/>
      <c r="B184" s="123"/>
      <c r="C184" s="2"/>
      <c r="D184" s="24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</row>
    <row r="185" spans="1:23" ht="19.5" customHeight="1" x14ac:dyDescent="0.2">
      <c r="A185" s="123"/>
      <c r="B185" s="123"/>
      <c r="C185" s="2"/>
      <c r="D185" s="24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</row>
    <row r="186" spans="1:23" ht="19.5" customHeight="1" x14ac:dyDescent="0.2">
      <c r="A186" s="123"/>
      <c r="B186" s="123"/>
      <c r="C186" s="2"/>
      <c r="D186" s="24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</row>
    <row r="187" spans="1:23" ht="19.5" customHeight="1" x14ac:dyDescent="0.2">
      <c r="A187" s="123"/>
      <c r="B187" s="123"/>
      <c r="C187" s="2"/>
      <c r="D187" s="24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</row>
    <row r="188" spans="1:23" ht="19.5" customHeight="1" x14ac:dyDescent="0.2">
      <c r="A188" s="123"/>
      <c r="B188" s="123"/>
      <c r="C188" s="2"/>
      <c r="D188" s="24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</row>
    <row r="189" spans="1:23" ht="19.5" customHeight="1" x14ac:dyDescent="0.2">
      <c r="A189" s="123"/>
      <c r="B189" s="123"/>
      <c r="C189" s="2"/>
      <c r="D189" s="24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</row>
    <row r="190" spans="1:23" ht="19.5" customHeight="1" x14ac:dyDescent="0.2">
      <c r="A190" s="123"/>
      <c r="B190" s="123"/>
      <c r="C190" s="2"/>
      <c r="D190" s="24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</row>
    <row r="191" spans="1:23" ht="19.5" customHeight="1" x14ac:dyDescent="0.2">
      <c r="A191" s="123"/>
      <c r="B191" s="123"/>
      <c r="C191" s="2"/>
      <c r="D191" s="24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</row>
    <row r="192" spans="1:23" ht="19.5" customHeight="1" x14ac:dyDescent="0.2">
      <c r="A192" s="123"/>
      <c r="B192" s="123"/>
      <c r="C192" s="2"/>
      <c r="D192" s="24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</row>
    <row r="193" spans="1:23" ht="19.5" customHeight="1" x14ac:dyDescent="0.2">
      <c r="A193" s="123"/>
      <c r="B193" s="123"/>
      <c r="C193" s="2"/>
      <c r="D193" s="24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</row>
    <row r="194" spans="1:23" ht="19.5" customHeight="1" x14ac:dyDescent="0.2">
      <c r="A194" s="123"/>
      <c r="B194" s="123"/>
      <c r="C194" s="2"/>
      <c r="D194" s="24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</row>
    <row r="195" spans="1:23" ht="19.5" customHeight="1" x14ac:dyDescent="0.2">
      <c r="A195" s="123"/>
      <c r="B195" s="123"/>
      <c r="C195" s="2"/>
      <c r="D195" s="24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</row>
    <row r="196" spans="1:23" ht="19.5" customHeight="1" x14ac:dyDescent="0.2">
      <c r="A196" s="123"/>
      <c r="B196" s="123"/>
      <c r="C196" s="2"/>
      <c r="D196" s="24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</row>
    <row r="197" spans="1:23" ht="19.5" customHeight="1" x14ac:dyDescent="0.2">
      <c r="A197" s="123"/>
      <c r="B197" s="123"/>
      <c r="C197" s="2"/>
      <c r="D197" s="24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</row>
    <row r="198" spans="1:23" ht="19.5" customHeight="1" x14ac:dyDescent="0.2">
      <c r="A198" s="123"/>
      <c r="B198" s="123"/>
      <c r="C198" s="2"/>
      <c r="D198" s="24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</row>
    <row r="199" spans="1:23" ht="19.5" customHeight="1" x14ac:dyDescent="0.2">
      <c r="A199" s="123"/>
      <c r="B199" s="123"/>
      <c r="C199" s="2"/>
      <c r="D199" s="24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</row>
    <row r="200" spans="1:23" ht="19.5" customHeight="1" x14ac:dyDescent="0.2">
      <c r="A200" s="123"/>
      <c r="B200" s="123"/>
      <c r="C200" s="2"/>
      <c r="D200" s="24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</row>
    <row r="201" spans="1:23" ht="19.5" customHeight="1" x14ac:dyDescent="0.2">
      <c r="A201" s="123"/>
      <c r="B201" s="123"/>
      <c r="C201" s="2"/>
      <c r="D201" s="24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</row>
    <row r="202" spans="1:23" ht="19.5" customHeight="1" x14ac:dyDescent="0.2">
      <c r="A202" s="123"/>
      <c r="B202" s="123"/>
      <c r="C202" s="2"/>
      <c r="D202" s="24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</row>
    <row r="203" spans="1:23" ht="19.5" customHeight="1" x14ac:dyDescent="0.2">
      <c r="A203" s="123"/>
      <c r="B203" s="123"/>
      <c r="C203" s="2"/>
      <c r="D203" s="24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</row>
    <row r="204" spans="1:23" ht="19.5" customHeight="1" x14ac:dyDescent="0.2">
      <c r="A204" s="123"/>
      <c r="B204" s="123"/>
      <c r="C204" s="2"/>
      <c r="D204" s="24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</row>
    <row r="205" spans="1:23" ht="19.5" customHeight="1" x14ac:dyDescent="0.2">
      <c r="A205" s="123"/>
      <c r="B205" s="123"/>
      <c r="C205" s="2"/>
      <c r="D205" s="24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</row>
    <row r="206" spans="1:23" ht="19.5" customHeight="1" x14ac:dyDescent="0.2">
      <c r="A206" s="123"/>
      <c r="B206" s="123"/>
      <c r="C206" s="2"/>
      <c r="D206" s="24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</row>
    <row r="207" spans="1:23" ht="19.5" customHeight="1" x14ac:dyDescent="0.2">
      <c r="A207" s="123"/>
      <c r="B207" s="123"/>
      <c r="C207" s="2"/>
      <c r="D207" s="24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</row>
    <row r="208" spans="1:23" ht="19.5" customHeight="1" x14ac:dyDescent="0.2">
      <c r="A208" s="123"/>
      <c r="B208" s="123"/>
      <c r="C208" s="2"/>
      <c r="D208" s="24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</row>
    <row r="209" spans="1:23" ht="19.5" customHeight="1" x14ac:dyDescent="0.2">
      <c r="A209" s="123"/>
      <c r="B209" s="123"/>
      <c r="C209" s="2"/>
      <c r="D209" s="24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</row>
    <row r="210" spans="1:23" ht="19.5" customHeight="1" x14ac:dyDescent="0.2">
      <c r="A210" s="123"/>
      <c r="B210" s="123"/>
      <c r="C210" s="2"/>
      <c r="D210" s="24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</row>
    <row r="211" spans="1:23" ht="19.5" customHeight="1" x14ac:dyDescent="0.2">
      <c r="A211" s="123"/>
      <c r="B211" s="123"/>
      <c r="C211" s="2"/>
      <c r="D211" s="24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</row>
    <row r="212" spans="1:23" ht="19.5" customHeight="1" x14ac:dyDescent="0.2">
      <c r="A212" s="123"/>
      <c r="B212" s="123"/>
      <c r="C212" s="2"/>
      <c r="D212" s="24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</row>
    <row r="213" spans="1:23" ht="19.5" customHeight="1" x14ac:dyDescent="0.2">
      <c r="A213" s="123"/>
      <c r="B213" s="123"/>
      <c r="C213" s="2"/>
      <c r="D213" s="24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</row>
    <row r="214" spans="1:23" ht="19.5" customHeight="1" x14ac:dyDescent="0.2">
      <c r="A214" s="123"/>
      <c r="B214" s="123"/>
      <c r="C214" s="2"/>
      <c r="D214" s="24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</row>
    <row r="215" spans="1:23" ht="19.5" customHeight="1" x14ac:dyDescent="0.2">
      <c r="A215" s="123"/>
      <c r="B215" s="123"/>
      <c r="C215" s="2"/>
      <c r="D215" s="24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</row>
    <row r="216" spans="1:23" ht="19.5" customHeight="1" x14ac:dyDescent="0.2">
      <c r="A216" s="123"/>
      <c r="B216" s="123"/>
      <c r="C216" s="2"/>
      <c r="D216" s="24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</row>
    <row r="217" spans="1:23" ht="19.5" customHeight="1" x14ac:dyDescent="0.2">
      <c r="A217" s="123"/>
      <c r="B217" s="123"/>
      <c r="C217" s="2"/>
      <c r="D217" s="24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</row>
    <row r="218" spans="1:23" ht="19.5" customHeight="1" x14ac:dyDescent="0.2">
      <c r="A218" s="123"/>
      <c r="B218" s="123"/>
      <c r="C218" s="2"/>
      <c r="D218" s="24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</row>
    <row r="219" spans="1:23" ht="19.5" customHeight="1" x14ac:dyDescent="0.2">
      <c r="A219" s="123"/>
      <c r="B219" s="123"/>
      <c r="C219" s="2"/>
      <c r="D219" s="24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</row>
    <row r="220" spans="1:23" ht="19.5" customHeight="1" x14ac:dyDescent="0.2">
      <c r="A220" s="123"/>
      <c r="B220" s="123"/>
      <c r="C220" s="2"/>
      <c r="D220" s="24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</row>
    <row r="221" spans="1:23" ht="19.5" customHeight="1" x14ac:dyDescent="0.2">
      <c r="A221" s="123"/>
      <c r="B221" s="123"/>
      <c r="C221" s="2"/>
      <c r="D221" s="24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</row>
    <row r="222" spans="1:23" ht="19.5" customHeight="1" x14ac:dyDescent="0.2">
      <c r="A222" s="123"/>
      <c r="B222" s="123"/>
      <c r="C222" s="2"/>
      <c r="D222" s="24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</row>
    <row r="223" spans="1:23" ht="19.5" customHeight="1" x14ac:dyDescent="0.2">
      <c r="A223" s="123"/>
      <c r="B223" s="123"/>
      <c r="C223" s="2"/>
      <c r="D223" s="24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</row>
    <row r="224" spans="1:23" ht="19.5" customHeight="1" x14ac:dyDescent="0.2">
      <c r="A224" s="123"/>
      <c r="B224" s="123"/>
      <c r="C224" s="2"/>
      <c r="D224" s="24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</row>
    <row r="225" spans="1:23" ht="19.5" customHeight="1" x14ac:dyDescent="0.2">
      <c r="A225" s="123"/>
      <c r="B225" s="123"/>
      <c r="C225" s="2"/>
      <c r="D225" s="24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</row>
    <row r="226" spans="1:23" ht="19.5" customHeight="1" x14ac:dyDescent="0.2">
      <c r="A226" s="123"/>
      <c r="B226" s="123"/>
      <c r="C226" s="2"/>
      <c r="D226" s="24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</row>
    <row r="227" spans="1:23" ht="19.5" customHeight="1" x14ac:dyDescent="0.2">
      <c r="A227" s="123"/>
      <c r="B227" s="123"/>
      <c r="C227" s="2"/>
      <c r="D227" s="24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</row>
    <row r="228" spans="1:23" ht="19.5" customHeight="1" x14ac:dyDescent="0.2">
      <c r="A228" s="123"/>
      <c r="B228" s="123"/>
      <c r="C228" s="2"/>
      <c r="D228" s="24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</row>
    <row r="229" spans="1:23" ht="19.5" customHeight="1" x14ac:dyDescent="0.2">
      <c r="A229" s="123"/>
      <c r="B229" s="123"/>
      <c r="C229" s="2"/>
      <c r="D229" s="24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</row>
    <row r="230" spans="1:23" ht="19.5" customHeight="1" x14ac:dyDescent="0.2">
      <c r="A230" s="123"/>
      <c r="B230" s="123"/>
      <c r="C230" s="2"/>
      <c r="D230" s="24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</row>
    <row r="231" spans="1:23" ht="19.5" customHeight="1" x14ac:dyDescent="0.2">
      <c r="A231" s="123"/>
      <c r="B231" s="123"/>
      <c r="C231" s="2"/>
      <c r="D231" s="24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</row>
    <row r="232" spans="1:23" ht="19.5" customHeight="1" x14ac:dyDescent="0.2">
      <c r="A232" s="123"/>
      <c r="B232" s="123"/>
      <c r="C232" s="2"/>
      <c r="D232" s="24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</row>
    <row r="233" spans="1:23" ht="19.5" customHeight="1" x14ac:dyDescent="0.2">
      <c r="A233" s="123"/>
      <c r="B233" s="123"/>
      <c r="C233" s="2"/>
      <c r="D233" s="24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</row>
    <row r="234" spans="1:23" ht="19.5" customHeight="1" x14ac:dyDescent="0.2">
      <c r="A234" s="123"/>
      <c r="B234" s="123"/>
      <c r="C234" s="2"/>
      <c r="D234" s="24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</row>
    <row r="235" spans="1:23" ht="19.5" customHeight="1" x14ac:dyDescent="0.2">
      <c r="A235" s="123"/>
      <c r="B235" s="123"/>
      <c r="C235" s="2"/>
      <c r="D235" s="24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</row>
    <row r="236" spans="1:23" ht="19.5" customHeight="1" x14ac:dyDescent="0.2">
      <c r="A236" s="123"/>
      <c r="B236" s="123"/>
      <c r="C236" s="2"/>
      <c r="D236" s="24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</row>
    <row r="237" spans="1:23" ht="19.5" customHeight="1" x14ac:dyDescent="0.2">
      <c r="A237" s="123"/>
      <c r="B237" s="123"/>
      <c r="C237" s="2"/>
      <c r="D237" s="24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</row>
    <row r="238" spans="1:23" ht="19.5" customHeight="1" x14ac:dyDescent="0.2">
      <c r="A238" s="123"/>
      <c r="B238" s="123"/>
      <c r="C238" s="2"/>
      <c r="D238" s="24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</row>
    <row r="239" spans="1:23" ht="19.5" customHeight="1" x14ac:dyDescent="0.2">
      <c r="A239" s="123"/>
      <c r="B239" s="123"/>
      <c r="C239" s="2"/>
      <c r="D239" s="24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</row>
    <row r="240" spans="1:23" ht="19.5" customHeight="1" x14ac:dyDescent="0.2">
      <c r="A240" s="123"/>
      <c r="B240" s="123"/>
      <c r="C240" s="2"/>
      <c r="D240" s="24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</row>
    <row r="241" spans="1:23" ht="19.5" customHeight="1" x14ac:dyDescent="0.2">
      <c r="A241" s="123"/>
      <c r="B241" s="123"/>
      <c r="C241" s="2"/>
      <c r="D241" s="24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</row>
    <row r="242" spans="1:23" ht="19.5" customHeight="1" x14ac:dyDescent="0.2">
      <c r="A242" s="123"/>
      <c r="B242" s="123"/>
      <c r="C242" s="2"/>
      <c r="D242" s="24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</row>
    <row r="243" spans="1:23" ht="19.5" customHeight="1" x14ac:dyDescent="0.2">
      <c r="A243" s="123"/>
      <c r="B243" s="123"/>
      <c r="C243" s="2"/>
      <c r="D243" s="24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</row>
    <row r="244" spans="1:23" ht="19.5" customHeight="1" x14ac:dyDescent="0.2">
      <c r="A244" s="123"/>
      <c r="B244" s="123"/>
      <c r="C244" s="2"/>
      <c r="D244" s="24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</row>
    <row r="245" spans="1:23" ht="19.5" customHeight="1" x14ac:dyDescent="0.2">
      <c r="A245" s="123"/>
      <c r="B245" s="123"/>
      <c r="C245" s="2"/>
      <c r="D245" s="24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</row>
    <row r="246" spans="1:23" ht="19.5" customHeight="1" x14ac:dyDescent="0.2">
      <c r="A246" s="123"/>
      <c r="B246" s="123"/>
      <c r="C246" s="2"/>
      <c r="D246" s="24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</row>
    <row r="247" spans="1:23" ht="19.5" customHeight="1" x14ac:dyDescent="0.2">
      <c r="A247" s="123"/>
      <c r="B247" s="123"/>
      <c r="C247" s="2"/>
      <c r="D247" s="24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</row>
    <row r="248" spans="1:23" ht="19.5" customHeight="1" x14ac:dyDescent="0.2">
      <c r="A248" s="123"/>
      <c r="B248" s="123"/>
      <c r="C248" s="2"/>
      <c r="D248" s="24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</row>
    <row r="249" spans="1:23" ht="19.5" customHeight="1" x14ac:dyDescent="0.2">
      <c r="A249" s="123"/>
      <c r="B249" s="123"/>
      <c r="C249" s="2"/>
      <c r="D249" s="24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</row>
    <row r="250" spans="1:23" ht="19.5" customHeight="1" x14ac:dyDescent="0.2">
      <c r="A250" s="123"/>
      <c r="B250" s="123"/>
      <c r="C250" s="2"/>
      <c r="D250" s="24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</row>
    <row r="251" spans="1:23" ht="19.5" customHeight="1" x14ac:dyDescent="0.2">
      <c r="A251" s="123"/>
      <c r="B251" s="123"/>
      <c r="C251" s="2"/>
      <c r="D251" s="24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</row>
    <row r="252" spans="1:23" ht="19.5" customHeight="1" x14ac:dyDescent="0.2">
      <c r="A252" s="123"/>
      <c r="B252" s="123"/>
      <c r="C252" s="2"/>
      <c r="D252" s="24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</row>
    <row r="253" spans="1:23" ht="19.5" customHeight="1" x14ac:dyDescent="0.2">
      <c r="A253" s="123"/>
      <c r="B253" s="123"/>
      <c r="C253" s="2"/>
      <c r="D253" s="24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</row>
    <row r="254" spans="1:23" ht="19.5" customHeight="1" x14ac:dyDescent="0.2">
      <c r="A254" s="123"/>
      <c r="B254" s="123"/>
      <c r="C254" s="2"/>
      <c r="D254" s="24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</row>
    <row r="255" spans="1:23" ht="19.5" customHeight="1" x14ac:dyDescent="0.2">
      <c r="A255" s="123"/>
      <c r="B255" s="123"/>
      <c r="C255" s="2"/>
      <c r="D255" s="24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</row>
    <row r="256" spans="1:23" ht="19.5" customHeight="1" x14ac:dyDescent="0.2">
      <c r="A256" s="123"/>
      <c r="B256" s="123"/>
      <c r="C256" s="2"/>
      <c r="D256" s="24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</row>
    <row r="257" spans="1:23" ht="19.5" customHeight="1" x14ac:dyDescent="0.2">
      <c r="A257" s="123"/>
      <c r="B257" s="123"/>
      <c r="C257" s="2"/>
      <c r="D257" s="24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</row>
    <row r="258" spans="1:23" ht="19.5" customHeight="1" x14ac:dyDescent="0.2">
      <c r="A258" s="123"/>
      <c r="B258" s="123"/>
      <c r="C258" s="2"/>
      <c r="D258" s="24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</row>
    <row r="259" spans="1:23" ht="19.5" customHeight="1" x14ac:dyDescent="0.2">
      <c r="A259" s="123"/>
      <c r="B259" s="123"/>
      <c r="C259" s="2"/>
      <c r="D259" s="24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</row>
    <row r="260" spans="1:23" ht="19.5" customHeight="1" x14ac:dyDescent="0.2">
      <c r="A260" s="123"/>
      <c r="B260" s="123"/>
      <c r="C260" s="2"/>
      <c r="D260" s="24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</row>
    <row r="261" spans="1:23" ht="19.5" customHeight="1" x14ac:dyDescent="0.2">
      <c r="A261" s="123"/>
      <c r="B261" s="123"/>
      <c r="C261" s="2"/>
      <c r="D261" s="24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</row>
    <row r="262" spans="1:23" ht="19.5" customHeight="1" x14ac:dyDescent="0.2">
      <c r="A262" s="123"/>
      <c r="B262" s="123"/>
      <c r="C262" s="2"/>
      <c r="D262" s="24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</row>
    <row r="263" spans="1:23" ht="19.5" customHeight="1" x14ac:dyDescent="0.2">
      <c r="A263" s="123"/>
      <c r="B263" s="123"/>
      <c r="C263" s="2"/>
      <c r="D263" s="24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</row>
    <row r="264" spans="1:23" ht="19.5" customHeight="1" x14ac:dyDescent="0.2">
      <c r="A264" s="123"/>
      <c r="B264" s="123"/>
      <c r="C264" s="2"/>
      <c r="D264" s="24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</row>
    <row r="265" spans="1:23" ht="19.5" customHeight="1" x14ac:dyDescent="0.2">
      <c r="A265" s="123"/>
      <c r="B265" s="123"/>
      <c r="C265" s="2"/>
      <c r="D265" s="24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</row>
    <row r="266" spans="1:23" ht="19.5" customHeight="1" x14ac:dyDescent="0.2">
      <c r="A266" s="123"/>
      <c r="B266" s="123"/>
      <c r="C266" s="2"/>
      <c r="D266" s="24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</row>
    <row r="267" spans="1:23" ht="19.5" customHeight="1" x14ac:dyDescent="0.2">
      <c r="A267" s="123"/>
      <c r="B267" s="123"/>
      <c r="C267" s="2"/>
      <c r="D267" s="24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</row>
    <row r="268" spans="1:23" ht="19.5" customHeight="1" x14ac:dyDescent="0.2">
      <c r="A268" s="123"/>
      <c r="B268" s="123"/>
      <c r="C268" s="2"/>
      <c r="D268" s="24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</row>
    <row r="269" spans="1:23" ht="19.5" customHeight="1" x14ac:dyDescent="0.2">
      <c r="A269" s="123"/>
      <c r="B269" s="123"/>
      <c r="C269" s="2"/>
      <c r="D269" s="24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</row>
    <row r="270" spans="1:23" ht="19.5" customHeight="1" x14ac:dyDescent="0.2">
      <c r="A270" s="123"/>
      <c r="B270" s="123"/>
      <c r="C270" s="2"/>
      <c r="D270" s="24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</row>
    <row r="271" spans="1:23" ht="19.5" customHeight="1" x14ac:dyDescent="0.2">
      <c r="A271" s="123"/>
      <c r="B271" s="123"/>
      <c r="C271" s="2"/>
      <c r="D271" s="24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</row>
    <row r="272" spans="1:23" ht="19.5" customHeight="1" x14ac:dyDescent="0.2">
      <c r="A272" s="123"/>
      <c r="B272" s="123"/>
      <c r="C272" s="2"/>
      <c r="D272" s="24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</row>
    <row r="273" spans="1:23" ht="19.5" customHeight="1" x14ac:dyDescent="0.2">
      <c r="A273" s="123"/>
      <c r="B273" s="123"/>
      <c r="C273" s="2"/>
      <c r="D273" s="24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</row>
    <row r="274" spans="1:23" ht="19.5" customHeight="1" x14ac:dyDescent="0.2">
      <c r="A274" s="123"/>
      <c r="B274" s="123"/>
      <c r="C274" s="2"/>
      <c r="D274" s="24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</row>
    <row r="275" spans="1:23" ht="19.5" customHeight="1" x14ac:dyDescent="0.2">
      <c r="A275" s="123"/>
      <c r="B275" s="123"/>
      <c r="C275" s="2"/>
      <c r="D275" s="24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</row>
    <row r="276" spans="1:23" ht="19.5" customHeight="1" x14ac:dyDescent="0.2">
      <c r="A276" s="123"/>
      <c r="B276" s="123"/>
      <c r="C276" s="2"/>
      <c r="D276" s="24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</row>
    <row r="277" spans="1:23" ht="19.5" customHeight="1" x14ac:dyDescent="0.2">
      <c r="A277" s="123"/>
      <c r="B277" s="123"/>
      <c r="C277" s="2"/>
      <c r="D277" s="24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</row>
    <row r="278" spans="1:23" ht="19.5" customHeight="1" x14ac:dyDescent="0.2">
      <c r="A278" s="123"/>
      <c r="B278" s="123"/>
      <c r="C278" s="2"/>
      <c r="D278" s="24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</row>
    <row r="279" spans="1:23" ht="19.5" customHeight="1" x14ac:dyDescent="0.2">
      <c r="A279" s="123"/>
      <c r="B279" s="123"/>
      <c r="C279" s="2"/>
      <c r="D279" s="24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</row>
    <row r="280" spans="1:23" ht="19.5" customHeight="1" x14ac:dyDescent="0.2">
      <c r="A280" s="123"/>
      <c r="B280" s="123"/>
      <c r="C280" s="2"/>
      <c r="D280" s="24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</row>
    <row r="281" spans="1:23" ht="19.5" customHeight="1" x14ac:dyDescent="0.2">
      <c r="A281" s="123"/>
      <c r="B281" s="123"/>
      <c r="C281" s="2"/>
      <c r="D281" s="24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</row>
    <row r="282" spans="1:23" ht="19.5" customHeight="1" x14ac:dyDescent="0.2">
      <c r="A282" s="123"/>
      <c r="B282" s="123"/>
      <c r="C282" s="2"/>
      <c r="D282" s="24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</row>
    <row r="283" spans="1:23" ht="19.5" customHeight="1" x14ac:dyDescent="0.2">
      <c r="A283" s="123"/>
      <c r="B283" s="123"/>
      <c r="C283" s="2"/>
      <c r="D283" s="24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</row>
    <row r="284" spans="1:23" ht="19.5" customHeight="1" x14ac:dyDescent="0.2">
      <c r="A284" s="123"/>
      <c r="B284" s="123"/>
      <c r="C284" s="2"/>
      <c r="D284" s="24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</row>
    <row r="285" spans="1:23" ht="19.5" customHeight="1" x14ac:dyDescent="0.2">
      <c r="A285" s="123"/>
      <c r="B285" s="123"/>
      <c r="C285" s="2"/>
      <c r="D285" s="24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</row>
    <row r="286" spans="1:23" ht="19.5" customHeight="1" x14ac:dyDescent="0.2">
      <c r="A286" s="123"/>
      <c r="B286" s="123"/>
      <c r="C286" s="2"/>
      <c r="D286" s="24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</row>
    <row r="287" spans="1:23" ht="19.5" customHeight="1" x14ac:dyDescent="0.2">
      <c r="A287" s="123"/>
      <c r="B287" s="123"/>
      <c r="C287" s="2"/>
      <c r="D287" s="24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</row>
    <row r="288" spans="1:23" ht="19.5" customHeight="1" x14ac:dyDescent="0.2">
      <c r="A288" s="123"/>
      <c r="B288" s="123"/>
      <c r="C288" s="2"/>
      <c r="D288" s="24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</row>
    <row r="289" spans="1:23" ht="19.5" customHeight="1" x14ac:dyDescent="0.2">
      <c r="A289" s="123"/>
      <c r="B289" s="123"/>
      <c r="C289" s="2"/>
      <c r="D289" s="24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</row>
    <row r="290" spans="1:23" ht="19.5" customHeight="1" x14ac:dyDescent="0.2">
      <c r="A290" s="123"/>
      <c r="B290" s="123"/>
      <c r="C290" s="2"/>
      <c r="D290" s="24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</row>
    <row r="291" spans="1:23" ht="19.5" customHeight="1" x14ac:dyDescent="0.2">
      <c r="A291" s="123"/>
      <c r="B291" s="123"/>
      <c r="C291" s="2"/>
      <c r="D291" s="24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</row>
    <row r="292" spans="1:23" ht="19.5" customHeight="1" x14ac:dyDescent="0.2">
      <c r="A292" s="123"/>
      <c r="B292" s="123"/>
      <c r="C292" s="2"/>
      <c r="D292" s="24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</row>
    <row r="293" spans="1:23" ht="19.5" customHeight="1" x14ac:dyDescent="0.2">
      <c r="A293" s="123"/>
      <c r="B293" s="123"/>
      <c r="C293" s="2"/>
      <c r="D293" s="24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</row>
    <row r="294" spans="1:23" ht="19.5" customHeight="1" x14ac:dyDescent="0.2">
      <c r="A294" s="123"/>
      <c r="B294" s="123"/>
      <c r="C294" s="2"/>
      <c r="D294" s="24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</row>
    <row r="295" spans="1:23" ht="19.5" customHeight="1" x14ac:dyDescent="0.2">
      <c r="A295" s="123"/>
      <c r="B295" s="123"/>
      <c r="C295" s="2"/>
      <c r="D295" s="24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</row>
    <row r="296" spans="1:23" ht="19.5" customHeight="1" x14ac:dyDescent="0.2">
      <c r="A296" s="123"/>
      <c r="B296" s="123"/>
      <c r="C296" s="2"/>
      <c r="D296" s="24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</row>
    <row r="297" spans="1:23" ht="19.5" customHeight="1" x14ac:dyDescent="0.2">
      <c r="A297" s="123"/>
      <c r="B297" s="123"/>
      <c r="C297" s="2"/>
      <c r="D297" s="24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</row>
    <row r="298" spans="1:23" ht="19.5" customHeight="1" x14ac:dyDescent="0.2">
      <c r="A298" s="123"/>
      <c r="B298" s="123"/>
      <c r="C298" s="2"/>
      <c r="D298" s="24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</row>
    <row r="299" spans="1:23" ht="19.5" customHeight="1" x14ac:dyDescent="0.2">
      <c r="A299" s="123"/>
      <c r="B299" s="123"/>
      <c r="C299" s="2"/>
      <c r="D299" s="24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</row>
    <row r="300" spans="1:23" ht="19.5" customHeight="1" x14ac:dyDescent="0.2">
      <c r="A300" s="123"/>
      <c r="B300" s="123"/>
      <c r="C300" s="2"/>
      <c r="D300" s="24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</row>
    <row r="301" spans="1:23" ht="19.5" customHeight="1" x14ac:dyDescent="0.2">
      <c r="A301" s="123"/>
      <c r="B301" s="123"/>
      <c r="C301" s="2"/>
      <c r="D301" s="24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</row>
    <row r="302" spans="1:23" ht="19.5" customHeight="1" x14ac:dyDescent="0.2">
      <c r="A302" s="123"/>
      <c r="B302" s="123"/>
      <c r="C302" s="2"/>
      <c r="D302" s="24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</row>
    <row r="303" spans="1:23" ht="19.5" customHeight="1" x14ac:dyDescent="0.2">
      <c r="A303" s="123"/>
      <c r="B303" s="123"/>
      <c r="C303" s="2"/>
      <c r="D303" s="24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</row>
    <row r="304" spans="1:23" ht="19.5" customHeight="1" x14ac:dyDescent="0.2">
      <c r="A304" s="123"/>
      <c r="B304" s="123"/>
      <c r="C304" s="2"/>
      <c r="D304" s="24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</row>
    <row r="305" spans="1:23" ht="19.5" customHeight="1" x14ac:dyDescent="0.2">
      <c r="A305" s="123"/>
      <c r="B305" s="123"/>
      <c r="C305" s="2"/>
      <c r="D305" s="24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</row>
    <row r="306" spans="1:23" ht="19.5" customHeight="1" x14ac:dyDescent="0.2">
      <c r="A306" s="123"/>
      <c r="B306" s="123"/>
      <c r="C306" s="2"/>
      <c r="D306" s="24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</row>
    <row r="307" spans="1:23" ht="19.5" customHeight="1" x14ac:dyDescent="0.2">
      <c r="A307" s="123"/>
      <c r="B307" s="123"/>
      <c r="C307" s="2"/>
      <c r="D307" s="24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</row>
    <row r="308" spans="1:23" ht="19.5" customHeight="1" x14ac:dyDescent="0.2">
      <c r="A308" s="123"/>
      <c r="B308" s="123"/>
      <c r="C308" s="2"/>
      <c r="D308" s="24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</row>
    <row r="309" spans="1:23" ht="19.5" customHeight="1" x14ac:dyDescent="0.2">
      <c r="A309" s="123"/>
      <c r="B309" s="123"/>
      <c r="C309" s="2"/>
      <c r="D309" s="24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</row>
    <row r="310" spans="1:23" ht="19.5" customHeight="1" x14ac:dyDescent="0.2">
      <c r="A310" s="123"/>
      <c r="B310" s="123"/>
      <c r="C310" s="2"/>
      <c r="D310" s="24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</row>
    <row r="311" spans="1:23" ht="19.5" customHeight="1" x14ac:dyDescent="0.2">
      <c r="A311" s="123"/>
      <c r="B311" s="123"/>
      <c r="C311" s="2"/>
      <c r="D311" s="24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</row>
    <row r="312" spans="1:23" ht="19.5" customHeight="1" x14ac:dyDescent="0.2">
      <c r="A312" s="123"/>
      <c r="B312" s="123"/>
      <c r="C312" s="2"/>
      <c r="D312" s="24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</row>
    <row r="313" spans="1:23" ht="19.5" customHeight="1" x14ac:dyDescent="0.2">
      <c r="A313" s="123"/>
      <c r="B313" s="123"/>
      <c r="C313" s="2"/>
      <c r="D313" s="24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</row>
    <row r="314" spans="1:23" ht="19.5" customHeight="1" x14ac:dyDescent="0.2">
      <c r="A314" s="123"/>
      <c r="B314" s="123"/>
      <c r="C314" s="2"/>
      <c r="D314" s="24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</row>
    <row r="315" spans="1:23" ht="19.5" customHeight="1" x14ac:dyDescent="0.2">
      <c r="A315" s="123"/>
      <c r="B315" s="123"/>
      <c r="C315" s="2"/>
      <c r="D315" s="24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</row>
    <row r="316" spans="1:23" ht="19.5" customHeight="1" x14ac:dyDescent="0.2">
      <c r="A316" s="123"/>
      <c r="B316" s="123"/>
      <c r="C316" s="2"/>
      <c r="D316" s="24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</row>
    <row r="317" spans="1:23" ht="19.5" customHeight="1" x14ac:dyDescent="0.2">
      <c r="A317" s="123"/>
      <c r="B317" s="123"/>
      <c r="C317" s="2"/>
      <c r="D317" s="24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</row>
    <row r="318" spans="1:23" ht="19.5" customHeight="1" x14ac:dyDescent="0.2">
      <c r="A318" s="123"/>
      <c r="B318" s="123"/>
      <c r="C318" s="2"/>
      <c r="D318" s="24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</row>
    <row r="319" spans="1:23" ht="19.5" customHeight="1" x14ac:dyDescent="0.2">
      <c r="A319" s="123"/>
      <c r="B319" s="123"/>
      <c r="C319" s="2"/>
      <c r="D319" s="24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</row>
    <row r="320" spans="1:23" ht="19.5" customHeight="1" x14ac:dyDescent="0.2">
      <c r="A320" s="123"/>
      <c r="B320" s="123"/>
      <c r="C320" s="2"/>
      <c r="D320" s="24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</row>
    <row r="321" spans="1:23" ht="19.5" customHeight="1" x14ac:dyDescent="0.2">
      <c r="A321" s="123"/>
      <c r="B321" s="123"/>
      <c r="C321" s="2"/>
      <c r="D321" s="24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</row>
    <row r="322" spans="1:23" ht="19.5" customHeight="1" x14ac:dyDescent="0.2">
      <c r="A322" s="123"/>
      <c r="B322" s="123"/>
      <c r="C322" s="2"/>
      <c r="D322" s="24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</row>
    <row r="323" spans="1:23" ht="19.5" customHeight="1" x14ac:dyDescent="0.2">
      <c r="A323" s="123"/>
      <c r="B323" s="123"/>
      <c r="C323" s="2"/>
      <c r="D323" s="24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</row>
    <row r="324" spans="1:23" ht="19.5" customHeight="1" x14ac:dyDescent="0.2">
      <c r="A324" s="123"/>
      <c r="B324" s="123"/>
      <c r="C324" s="2"/>
      <c r="D324" s="24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</row>
    <row r="325" spans="1:23" ht="19.5" customHeight="1" x14ac:dyDescent="0.2">
      <c r="A325" s="123"/>
      <c r="B325" s="123"/>
      <c r="C325" s="2"/>
      <c r="D325" s="24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</row>
    <row r="326" spans="1:23" ht="19.5" customHeight="1" x14ac:dyDescent="0.2">
      <c r="A326" s="123"/>
      <c r="B326" s="123"/>
      <c r="C326" s="2"/>
      <c r="D326" s="24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</row>
    <row r="327" spans="1:23" ht="19.5" customHeight="1" x14ac:dyDescent="0.2">
      <c r="A327" s="123"/>
      <c r="B327" s="123"/>
      <c r="C327" s="2"/>
      <c r="D327" s="24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</row>
    <row r="328" spans="1:23" ht="19.5" customHeight="1" x14ac:dyDescent="0.2">
      <c r="A328" s="123"/>
      <c r="B328" s="123"/>
      <c r="C328" s="2"/>
      <c r="D328" s="24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</row>
    <row r="329" spans="1:23" ht="19.5" customHeight="1" x14ac:dyDescent="0.2">
      <c r="A329" s="123"/>
      <c r="B329" s="123"/>
      <c r="C329" s="2"/>
      <c r="D329" s="24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</row>
    <row r="330" spans="1:23" ht="19.5" customHeight="1" x14ac:dyDescent="0.2">
      <c r="A330" s="123"/>
      <c r="B330" s="123"/>
      <c r="C330" s="2"/>
      <c r="D330" s="24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</row>
    <row r="331" spans="1:23" ht="19.5" customHeight="1" x14ac:dyDescent="0.2">
      <c r="A331" s="123"/>
      <c r="B331" s="123"/>
      <c r="C331" s="2"/>
      <c r="D331" s="24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</row>
    <row r="332" spans="1:23" ht="19.5" customHeight="1" x14ac:dyDescent="0.2">
      <c r="A332" s="123"/>
      <c r="B332" s="123"/>
      <c r="C332" s="2"/>
      <c r="D332" s="24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</row>
    <row r="333" spans="1:23" ht="19.5" customHeight="1" x14ac:dyDescent="0.2">
      <c r="A333" s="123"/>
      <c r="B333" s="123"/>
      <c r="C333" s="2"/>
      <c r="D333" s="24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</row>
    <row r="334" spans="1:23" ht="19.5" customHeight="1" x14ac:dyDescent="0.2">
      <c r="A334" s="123"/>
      <c r="B334" s="123"/>
      <c r="C334" s="2"/>
      <c r="D334" s="24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</row>
    <row r="335" spans="1:23" ht="19.5" customHeight="1" x14ac:dyDescent="0.2">
      <c r="A335" s="123"/>
      <c r="B335" s="123"/>
      <c r="C335" s="2"/>
      <c r="D335" s="24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</row>
    <row r="336" spans="1:23" ht="19.5" customHeight="1" x14ac:dyDescent="0.2">
      <c r="A336" s="123"/>
      <c r="B336" s="123"/>
      <c r="C336" s="2"/>
      <c r="D336" s="24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</row>
    <row r="337" spans="1:23" ht="19.5" customHeight="1" x14ac:dyDescent="0.2">
      <c r="A337" s="123"/>
      <c r="B337" s="123"/>
      <c r="C337" s="2"/>
      <c r="D337" s="24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</row>
    <row r="338" spans="1:23" ht="19.5" customHeight="1" x14ac:dyDescent="0.2">
      <c r="A338" s="123"/>
      <c r="B338" s="123"/>
      <c r="C338" s="2"/>
      <c r="D338" s="24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</row>
    <row r="339" spans="1:23" ht="19.5" customHeight="1" x14ac:dyDescent="0.2">
      <c r="A339" s="123"/>
      <c r="B339" s="123"/>
      <c r="C339" s="2"/>
      <c r="D339" s="24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</row>
    <row r="340" spans="1:23" ht="19.5" customHeight="1" x14ac:dyDescent="0.2">
      <c r="A340" s="123"/>
      <c r="B340" s="123"/>
      <c r="C340" s="2"/>
      <c r="D340" s="24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</row>
    <row r="341" spans="1:23" ht="19.5" customHeight="1" x14ac:dyDescent="0.2">
      <c r="A341" s="123"/>
      <c r="B341" s="123"/>
      <c r="C341" s="2"/>
      <c r="D341" s="24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</row>
    <row r="342" spans="1:23" ht="19.5" customHeight="1" x14ac:dyDescent="0.2">
      <c r="A342" s="123"/>
      <c r="B342" s="123"/>
      <c r="C342" s="2"/>
      <c r="D342" s="24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</row>
    <row r="343" spans="1:23" ht="19.5" customHeight="1" x14ac:dyDescent="0.2">
      <c r="A343" s="123"/>
      <c r="B343" s="123"/>
      <c r="C343" s="2"/>
      <c r="D343" s="24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</row>
    <row r="344" spans="1:23" ht="19.5" customHeight="1" x14ac:dyDescent="0.2">
      <c r="A344" s="123"/>
      <c r="B344" s="123"/>
      <c r="C344" s="2"/>
      <c r="D344" s="24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</row>
    <row r="345" spans="1:23" ht="19.5" customHeight="1" x14ac:dyDescent="0.2">
      <c r="A345" s="123"/>
      <c r="B345" s="123"/>
      <c r="C345" s="2"/>
      <c r="D345" s="24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</row>
    <row r="346" spans="1:23" ht="19.5" customHeight="1" x14ac:dyDescent="0.2">
      <c r="A346" s="123"/>
      <c r="B346" s="123"/>
      <c r="C346" s="2"/>
      <c r="D346" s="24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</row>
    <row r="347" spans="1:23" ht="19.5" customHeight="1" x14ac:dyDescent="0.2">
      <c r="A347" s="123"/>
      <c r="B347" s="123"/>
      <c r="C347" s="2"/>
      <c r="D347" s="24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</row>
    <row r="348" spans="1:23" ht="19.5" customHeight="1" x14ac:dyDescent="0.2">
      <c r="A348" s="123"/>
      <c r="B348" s="123"/>
      <c r="C348" s="2"/>
      <c r="D348" s="24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</row>
    <row r="349" spans="1:23" ht="19.5" customHeight="1" x14ac:dyDescent="0.2">
      <c r="A349" s="123"/>
      <c r="B349" s="123"/>
      <c r="C349" s="2"/>
      <c r="D349" s="24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</row>
    <row r="350" spans="1:23" ht="19.5" customHeight="1" x14ac:dyDescent="0.2">
      <c r="A350" s="123"/>
      <c r="B350" s="123"/>
      <c r="C350" s="2"/>
      <c r="D350" s="24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</row>
    <row r="351" spans="1:23" ht="19.5" customHeight="1" x14ac:dyDescent="0.2">
      <c r="A351" s="123"/>
      <c r="B351" s="123"/>
      <c r="C351" s="2"/>
      <c r="D351" s="24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</row>
    <row r="352" spans="1:23" ht="19.5" customHeight="1" x14ac:dyDescent="0.2">
      <c r="A352" s="123"/>
      <c r="B352" s="123"/>
      <c r="C352" s="2"/>
      <c r="D352" s="24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</row>
    <row r="353" spans="1:23" ht="19.5" customHeight="1" x14ac:dyDescent="0.2">
      <c r="A353" s="123"/>
      <c r="B353" s="123"/>
      <c r="C353" s="2"/>
      <c r="D353" s="24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</row>
    <row r="354" spans="1:23" ht="19.5" customHeight="1" x14ac:dyDescent="0.2">
      <c r="A354" s="123"/>
      <c r="B354" s="123"/>
      <c r="C354" s="2"/>
      <c r="D354" s="24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</row>
    <row r="355" spans="1:23" ht="19.5" customHeight="1" x14ac:dyDescent="0.2">
      <c r="A355" s="123"/>
      <c r="B355" s="123"/>
      <c r="C355" s="2"/>
      <c r="D355" s="24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</row>
    <row r="356" spans="1:23" ht="19.5" customHeight="1" x14ac:dyDescent="0.2">
      <c r="A356" s="123"/>
      <c r="B356" s="123"/>
      <c r="C356" s="2"/>
      <c r="D356" s="24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</row>
    <row r="357" spans="1:23" ht="19.5" customHeight="1" x14ac:dyDescent="0.2">
      <c r="A357" s="123"/>
      <c r="B357" s="123"/>
      <c r="C357" s="2"/>
      <c r="D357" s="24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</row>
    <row r="358" spans="1:23" ht="19.5" customHeight="1" x14ac:dyDescent="0.2">
      <c r="A358" s="123"/>
      <c r="B358" s="123"/>
      <c r="C358" s="2"/>
      <c r="D358" s="24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</row>
    <row r="359" spans="1:23" ht="19.5" customHeight="1" x14ac:dyDescent="0.2">
      <c r="A359" s="123"/>
      <c r="B359" s="123"/>
      <c r="C359" s="2"/>
      <c r="D359" s="24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</row>
    <row r="360" spans="1:23" ht="19.5" customHeight="1" x14ac:dyDescent="0.2">
      <c r="A360" s="123"/>
      <c r="B360" s="123"/>
      <c r="C360" s="2"/>
      <c r="D360" s="24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</row>
    <row r="361" spans="1:23" ht="19.5" customHeight="1" x14ac:dyDescent="0.2">
      <c r="A361" s="123"/>
      <c r="B361" s="123"/>
      <c r="C361" s="2"/>
      <c r="D361" s="24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</row>
    <row r="362" spans="1:23" ht="19.5" customHeight="1" x14ac:dyDescent="0.2">
      <c r="A362" s="123"/>
      <c r="B362" s="123"/>
      <c r="C362" s="2"/>
      <c r="D362" s="24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</row>
    <row r="363" spans="1:23" ht="19.5" customHeight="1" x14ac:dyDescent="0.2">
      <c r="A363" s="123"/>
      <c r="B363" s="123"/>
      <c r="C363" s="2"/>
      <c r="D363" s="24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</row>
    <row r="364" spans="1:23" ht="19.5" customHeight="1" x14ac:dyDescent="0.2">
      <c r="A364" s="123"/>
      <c r="B364" s="123"/>
      <c r="C364" s="2"/>
      <c r="D364" s="24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</row>
    <row r="365" spans="1:23" ht="19.5" customHeight="1" x14ac:dyDescent="0.2">
      <c r="A365" s="123"/>
      <c r="B365" s="123"/>
      <c r="C365" s="2"/>
      <c r="D365" s="24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</row>
    <row r="366" spans="1:23" ht="19.5" customHeight="1" x14ac:dyDescent="0.2">
      <c r="A366" s="123"/>
      <c r="B366" s="123"/>
      <c r="C366" s="2"/>
      <c r="D366" s="24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</row>
    <row r="367" spans="1:23" ht="19.5" customHeight="1" x14ac:dyDescent="0.2">
      <c r="A367" s="123"/>
      <c r="B367" s="123"/>
      <c r="C367" s="2"/>
      <c r="D367" s="24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</row>
    <row r="368" spans="1:23" ht="19.5" customHeight="1" x14ac:dyDescent="0.2">
      <c r="A368" s="123"/>
      <c r="B368" s="123"/>
      <c r="C368" s="2"/>
      <c r="D368" s="24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</row>
    <row r="369" spans="1:23" ht="19.5" customHeight="1" x14ac:dyDescent="0.2">
      <c r="A369" s="123"/>
      <c r="B369" s="123"/>
      <c r="C369" s="2"/>
      <c r="D369" s="24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</row>
    <row r="370" spans="1:23" ht="19.5" customHeight="1" x14ac:dyDescent="0.2">
      <c r="A370" s="123"/>
      <c r="B370" s="123"/>
      <c r="C370" s="2"/>
      <c r="D370" s="24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</row>
    <row r="371" spans="1:23" ht="19.5" customHeight="1" x14ac:dyDescent="0.2">
      <c r="A371" s="123"/>
      <c r="B371" s="123"/>
      <c r="C371" s="2"/>
      <c r="D371" s="24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</row>
    <row r="372" spans="1:23" ht="19.5" customHeight="1" x14ac:dyDescent="0.2">
      <c r="A372" s="123"/>
      <c r="B372" s="123"/>
      <c r="C372" s="2"/>
      <c r="D372" s="24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</row>
    <row r="373" spans="1:23" ht="19.5" customHeight="1" x14ac:dyDescent="0.2">
      <c r="A373" s="123"/>
      <c r="B373" s="123"/>
      <c r="C373" s="2"/>
      <c r="D373" s="24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</row>
    <row r="374" spans="1:23" ht="19.5" customHeight="1" x14ac:dyDescent="0.2">
      <c r="A374" s="123"/>
      <c r="B374" s="123"/>
      <c r="C374" s="2"/>
      <c r="D374" s="24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</row>
    <row r="375" spans="1:23" ht="19.5" customHeight="1" x14ac:dyDescent="0.2">
      <c r="A375" s="123"/>
      <c r="B375" s="123"/>
      <c r="C375" s="2"/>
      <c r="D375" s="24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</row>
    <row r="376" spans="1:23" ht="19.5" customHeight="1" x14ac:dyDescent="0.2">
      <c r="A376" s="123"/>
      <c r="B376" s="123"/>
      <c r="C376" s="2"/>
      <c r="D376" s="24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</row>
    <row r="377" spans="1:23" ht="19.5" customHeight="1" x14ac:dyDescent="0.2">
      <c r="A377" s="123"/>
      <c r="B377" s="123"/>
      <c r="C377" s="2"/>
      <c r="D377" s="24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</row>
    <row r="378" spans="1:23" ht="19.5" customHeight="1" x14ac:dyDescent="0.2">
      <c r="A378" s="123"/>
      <c r="B378" s="123"/>
      <c r="C378" s="2"/>
      <c r="D378" s="24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</row>
    <row r="379" spans="1:23" ht="19.5" customHeight="1" x14ac:dyDescent="0.2">
      <c r="A379" s="123"/>
      <c r="B379" s="123"/>
      <c r="C379" s="2"/>
      <c r="D379" s="24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</row>
    <row r="380" spans="1:23" ht="19.5" customHeight="1" x14ac:dyDescent="0.2">
      <c r="A380" s="123"/>
      <c r="B380" s="123"/>
      <c r="C380" s="2"/>
      <c r="D380" s="24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</row>
    <row r="381" spans="1:23" ht="19.5" customHeight="1" x14ac:dyDescent="0.2">
      <c r="A381" s="123"/>
      <c r="B381" s="123"/>
      <c r="C381" s="2"/>
      <c r="D381" s="24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</row>
    <row r="382" spans="1:23" ht="19.5" customHeight="1" x14ac:dyDescent="0.2">
      <c r="A382" s="123"/>
      <c r="B382" s="123"/>
      <c r="C382" s="2"/>
      <c r="D382" s="24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</row>
    <row r="383" spans="1:23" ht="19.5" customHeight="1" x14ac:dyDescent="0.2">
      <c r="A383" s="123"/>
      <c r="B383" s="123"/>
      <c r="C383" s="2"/>
      <c r="D383" s="24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</row>
    <row r="384" spans="1:23" ht="19.5" customHeight="1" x14ac:dyDescent="0.2">
      <c r="A384" s="123"/>
      <c r="B384" s="123"/>
      <c r="C384" s="2"/>
      <c r="D384" s="24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</row>
    <row r="385" spans="1:23" ht="19.5" customHeight="1" x14ac:dyDescent="0.2">
      <c r="A385" s="123"/>
      <c r="B385" s="123"/>
      <c r="C385" s="2"/>
      <c r="D385" s="24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</row>
    <row r="386" spans="1:23" ht="19.5" customHeight="1" x14ac:dyDescent="0.2">
      <c r="A386" s="123"/>
      <c r="B386" s="123"/>
      <c r="C386" s="2"/>
      <c r="D386" s="24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</row>
    <row r="387" spans="1:23" ht="19.5" customHeight="1" x14ac:dyDescent="0.2">
      <c r="A387" s="123"/>
      <c r="B387" s="123"/>
      <c r="C387" s="2"/>
      <c r="D387" s="24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</row>
    <row r="388" spans="1:23" ht="19.5" customHeight="1" x14ac:dyDescent="0.2">
      <c r="A388" s="123"/>
      <c r="B388" s="123"/>
      <c r="C388" s="2"/>
      <c r="D388" s="24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</row>
    <row r="389" spans="1:23" ht="19.5" customHeight="1" x14ac:dyDescent="0.2">
      <c r="A389" s="123"/>
      <c r="B389" s="123"/>
      <c r="C389" s="2"/>
      <c r="D389" s="24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</row>
    <row r="390" spans="1:23" ht="19.5" customHeight="1" x14ac:dyDescent="0.2">
      <c r="A390" s="123"/>
      <c r="B390" s="123"/>
      <c r="C390" s="2"/>
      <c r="D390" s="24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</row>
    <row r="391" spans="1:23" ht="19.5" customHeight="1" x14ac:dyDescent="0.2">
      <c r="A391" s="123"/>
      <c r="B391" s="123"/>
      <c r="C391" s="2"/>
      <c r="D391" s="24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</row>
    <row r="392" spans="1:23" ht="19.5" customHeight="1" x14ac:dyDescent="0.2">
      <c r="A392" s="123"/>
      <c r="B392" s="123"/>
      <c r="C392" s="2"/>
      <c r="D392" s="24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</row>
    <row r="393" spans="1:23" ht="19.5" customHeight="1" x14ac:dyDescent="0.2">
      <c r="A393" s="123"/>
      <c r="B393" s="123"/>
      <c r="C393" s="2"/>
      <c r="D393" s="24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</row>
    <row r="394" spans="1:23" ht="19.5" customHeight="1" x14ac:dyDescent="0.2">
      <c r="A394" s="123"/>
      <c r="B394" s="123"/>
      <c r="C394" s="2"/>
      <c r="D394" s="24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</row>
    <row r="395" spans="1:23" ht="19.5" customHeight="1" x14ac:dyDescent="0.2">
      <c r="A395" s="123"/>
      <c r="B395" s="123"/>
      <c r="C395" s="2"/>
      <c r="D395" s="24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</row>
    <row r="396" spans="1:23" ht="19.5" customHeight="1" x14ac:dyDescent="0.2">
      <c r="A396" s="123"/>
      <c r="B396" s="123"/>
      <c r="C396" s="2"/>
      <c r="D396" s="24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</row>
    <row r="397" spans="1:23" ht="19.5" customHeight="1" x14ac:dyDescent="0.2">
      <c r="A397" s="123"/>
      <c r="B397" s="123"/>
      <c r="C397" s="2"/>
      <c r="D397" s="24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</row>
    <row r="398" spans="1:23" ht="19.5" customHeight="1" x14ac:dyDescent="0.2">
      <c r="A398" s="123"/>
      <c r="B398" s="123"/>
      <c r="C398" s="2"/>
      <c r="D398" s="24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</row>
    <row r="399" spans="1:23" ht="19.5" customHeight="1" x14ac:dyDescent="0.2">
      <c r="A399" s="123"/>
      <c r="B399" s="123"/>
      <c r="C399" s="2"/>
      <c r="D399" s="24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</row>
    <row r="400" spans="1:23" ht="19.5" customHeight="1" x14ac:dyDescent="0.2">
      <c r="A400" s="123"/>
      <c r="B400" s="123"/>
      <c r="C400" s="2"/>
      <c r="D400" s="24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</row>
    <row r="401" spans="1:23" ht="19.5" customHeight="1" x14ac:dyDescent="0.2">
      <c r="A401" s="123"/>
      <c r="B401" s="123"/>
      <c r="C401" s="2"/>
      <c r="D401" s="24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</row>
    <row r="402" spans="1:23" ht="19.5" customHeight="1" x14ac:dyDescent="0.2">
      <c r="A402" s="123"/>
      <c r="B402" s="123"/>
      <c r="C402" s="2"/>
      <c r="D402" s="24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</row>
    <row r="403" spans="1:23" ht="19.5" customHeight="1" x14ac:dyDescent="0.2">
      <c r="A403" s="123"/>
      <c r="B403" s="123"/>
      <c r="C403" s="2"/>
      <c r="D403" s="24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</row>
    <row r="404" spans="1:23" ht="19.5" customHeight="1" x14ac:dyDescent="0.2">
      <c r="A404" s="123"/>
      <c r="B404" s="123"/>
      <c r="C404" s="2"/>
      <c r="D404" s="24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</row>
    <row r="405" spans="1:23" ht="19.5" customHeight="1" x14ac:dyDescent="0.2">
      <c r="A405" s="123"/>
      <c r="B405" s="123"/>
      <c r="C405" s="2"/>
      <c r="D405" s="24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</row>
    <row r="406" spans="1:23" ht="19.5" customHeight="1" x14ac:dyDescent="0.2">
      <c r="A406" s="123"/>
      <c r="B406" s="123"/>
      <c r="C406" s="2"/>
      <c r="D406" s="24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</row>
    <row r="407" spans="1:23" ht="19.5" customHeight="1" x14ac:dyDescent="0.2">
      <c r="A407" s="123"/>
      <c r="B407" s="123"/>
      <c r="C407" s="2"/>
      <c r="D407" s="24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</row>
    <row r="408" spans="1:23" ht="19.5" customHeight="1" x14ac:dyDescent="0.2">
      <c r="A408" s="123"/>
      <c r="B408" s="123"/>
      <c r="C408" s="2"/>
      <c r="D408" s="24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</row>
    <row r="409" spans="1:23" ht="19.5" customHeight="1" x14ac:dyDescent="0.2">
      <c r="A409" s="123"/>
      <c r="B409" s="123"/>
      <c r="C409" s="2"/>
      <c r="D409" s="24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</row>
    <row r="410" spans="1:23" ht="19.5" customHeight="1" x14ac:dyDescent="0.2">
      <c r="A410" s="123"/>
      <c r="B410" s="123"/>
      <c r="C410" s="2"/>
      <c r="D410" s="24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</row>
    <row r="411" spans="1:23" ht="19.5" customHeight="1" x14ac:dyDescent="0.2">
      <c r="A411" s="123"/>
      <c r="B411" s="123"/>
      <c r="C411" s="2"/>
      <c r="D411" s="24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</row>
    <row r="412" spans="1:23" ht="19.5" customHeight="1" x14ac:dyDescent="0.2">
      <c r="A412" s="123"/>
      <c r="B412" s="123"/>
      <c r="C412" s="2"/>
      <c r="D412" s="24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</row>
    <row r="413" spans="1:23" ht="19.5" customHeight="1" x14ac:dyDescent="0.2">
      <c r="A413" s="123"/>
      <c r="B413" s="123"/>
      <c r="C413" s="2"/>
      <c r="D413" s="24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</row>
    <row r="414" spans="1:23" ht="19.5" customHeight="1" x14ac:dyDescent="0.2">
      <c r="A414" s="123"/>
      <c r="B414" s="123"/>
      <c r="C414" s="2"/>
      <c r="D414" s="24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</row>
    <row r="415" spans="1:23" ht="19.5" customHeight="1" x14ac:dyDescent="0.2">
      <c r="A415" s="123"/>
      <c r="B415" s="123"/>
      <c r="C415" s="2"/>
      <c r="D415" s="24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</row>
    <row r="416" spans="1:23" ht="19.5" customHeight="1" x14ac:dyDescent="0.2">
      <c r="A416" s="123"/>
      <c r="B416" s="123"/>
      <c r="C416" s="2"/>
      <c r="D416" s="24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</row>
    <row r="417" spans="1:23" ht="19.5" customHeight="1" x14ac:dyDescent="0.2">
      <c r="A417" s="123"/>
      <c r="B417" s="123"/>
      <c r="C417" s="2"/>
      <c r="D417" s="24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</row>
    <row r="418" spans="1:23" ht="19.5" customHeight="1" x14ac:dyDescent="0.2">
      <c r="A418" s="123"/>
      <c r="B418" s="123"/>
      <c r="C418" s="2"/>
      <c r="D418" s="24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</row>
    <row r="419" spans="1:23" ht="19.5" customHeight="1" x14ac:dyDescent="0.2">
      <c r="A419" s="123"/>
      <c r="B419" s="123"/>
      <c r="C419" s="2"/>
      <c r="D419" s="24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</row>
    <row r="420" spans="1:23" ht="19.5" customHeight="1" x14ac:dyDescent="0.2">
      <c r="A420" s="123"/>
      <c r="B420" s="123"/>
      <c r="C420" s="2"/>
      <c r="D420" s="24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</row>
    <row r="421" spans="1:23" ht="19.5" customHeight="1" x14ac:dyDescent="0.2">
      <c r="A421" s="123"/>
      <c r="B421" s="123"/>
      <c r="C421" s="2"/>
      <c r="D421" s="24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</row>
    <row r="422" spans="1:23" ht="19.5" customHeight="1" x14ac:dyDescent="0.2">
      <c r="A422" s="123"/>
      <c r="B422" s="123"/>
      <c r="C422" s="2"/>
      <c r="D422" s="24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</row>
    <row r="423" spans="1:23" ht="19.5" customHeight="1" x14ac:dyDescent="0.2">
      <c r="A423" s="123"/>
      <c r="B423" s="123"/>
      <c r="C423" s="2"/>
      <c r="D423" s="24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</row>
    <row r="424" spans="1:23" ht="19.5" customHeight="1" x14ac:dyDescent="0.2">
      <c r="A424" s="123"/>
      <c r="B424" s="123"/>
      <c r="C424" s="2"/>
      <c r="D424" s="24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</row>
    <row r="425" spans="1:23" ht="19.5" customHeight="1" x14ac:dyDescent="0.2">
      <c r="A425" s="123"/>
      <c r="B425" s="123"/>
      <c r="C425" s="2"/>
      <c r="D425" s="24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</row>
    <row r="426" spans="1:23" ht="19.5" customHeight="1" x14ac:dyDescent="0.2">
      <c r="A426" s="123"/>
      <c r="B426" s="123"/>
      <c r="C426" s="2"/>
      <c r="D426" s="24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</row>
    <row r="427" spans="1:23" ht="19.5" customHeight="1" x14ac:dyDescent="0.2">
      <c r="A427" s="123"/>
      <c r="B427" s="123"/>
      <c r="C427" s="2"/>
      <c r="D427" s="24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</row>
    <row r="428" spans="1:23" ht="19.5" customHeight="1" x14ac:dyDescent="0.2">
      <c r="A428" s="123"/>
      <c r="B428" s="123"/>
      <c r="C428" s="2"/>
      <c r="D428" s="24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</row>
    <row r="429" spans="1:23" ht="19.5" customHeight="1" x14ac:dyDescent="0.2">
      <c r="A429" s="123"/>
      <c r="B429" s="123"/>
      <c r="C429" s="2"/>
      <c r="D429" s="24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</row>
    <row r="430" spans="1:23" ht="19.5" customHeight="1" x14ac:dyDescent="0.2">
      <c r="A430" s="123"/>
      <c r="B430" s="123"/>
      <c r="C430" s="2"/>
      <c r="D430" s="24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</row>
    <row r="431" spans="1:23" ht="19.5" customHeight="1" x14ac:dyDescent="0.2">
      <c r="A431" s="123"/>
      <c r="B431" s="123"/>
      <c r="C431" s="2"/>
      <c r="D431" s="24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</row>
    <row r="432" spans="1:23" ht="19.5" customHeight="1" x14ac:dyDescent="0.2">
      <c r="A432" s="123"/>
      <c r="B432" s="123"/>
      <c r="C432" s="2"/>
      <c r="D432" s="24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</row>
    <row r="433" spans="1:23" ht="19.5" customHeight="1" x14ac:dyDescent="0.2">
      <c r="A433" s="123"/>
      <c r="B433" s="123"/>
      <c r="C433" s="2"/>
      <c r="D433" s="24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</row>
    <row r="434" spans="1:23" ht="19.5" customHeight="1" x14ac:dyDescent="0.2">
      <c r="A434" s="123"/>
      <c r="B434" s="123"/>
      <c r="C434" s="2"/>
      <c r="D434" s="24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</row>
    <row r="435" spans="1:23" ht="19.5" customHeight="1" x14ac:dyDescent="0.2">
      <c r="A435" s="123"/>
      <c r="B435" s="123"/>
      <c r="C435" s="2"/>
      <c r="D435" s="24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</row>
    <row r="436" spans="1:23" ht="19.5" customHeight="1" x14ac:dyDescent="0.2">
      <c r="A436" s="123"/>
      <c r="B436" s="123"/>
      <c r="C436" s="2"/>
      <c r="D436" s="24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</row>
    <row r="437" spans="1:23" ht="19.5" customHeight="1" x14ac:dyDescent="0.2">
      <c r="A437" s="123"/>
      <c r="B437" s="123"/>
      <c r="C437" s="2"/>
      <c r="D437" s="24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</row>
    <row r="438" spans="1:23" ht="19.5" customHeight="1" x14ac:dyDescent="0.2">
      <c r="A438" s="123"/>
      <c r="B438" s="123"/>
      <c r="C438" s="2"/>
      <c r="D438" s="24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</row>
    <row r="439" spans="1:23" ht="19.5" customHeight="1" x14ac:dyDescent="0.2">
      <c r="A439" s="123"/>
      <c r="B439" s="123"/>
      <c r="C439" s="2"/>
      <c r="D439" s="24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</row>
    <row r="440" spans="1:23" ht="19.5" customHeight="1" x14ac:dyDescent="0.2">
      <c r="A440" s="123"/>
      <c r="B440" s="123"/>
      <c r="C440" s="2"/>
      <c r="D440" s="24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</row>
    <row r="441" spans="1:23" ht="19.5" customHeight="1" x14ac:dyDescent="0.2">
      <c r="A441" s="123"/>
      <c r="B441" s="123"/>
      <c r="C441" s="2"/>
      <c r="D441" s="24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</row>
    <row r="442" spans="1:23" ht="19.5" customHeight="1" x14ac:dyDescent="0.2">
      <c r="A442" s="123"/>
      <c r="B442" s="123"/>
      <c r="C442" s="2"/>
      <c r="D442" s="24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</row>
    <row r="443" spans="1:23" ht="19.5" customHeight="1" x14ac:dyDescent="0.2">
      <c r="A443" s="123"/>
      <c r="B443" s="123"/>
      <c r="C443" s="2"/>
      <c r="D443" s="24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</row>
    <row r="444" spans="1:23" ht="19.5" customHeight="1" x14ac:dyDescent="0.2">
      <c r="A444" s="123"/>
      <c r="B444" s="123"/>
      <c r="C444" s="2"/>
      <c r="D444" s="24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</row>
    <row r="445" spans="1:23" ht="19.5" customHeight="1" x14ac:dyDescent="0.2">
      <c r="A445" s="123"/>
      <c r="B445" s="123"/>
      <c r="C445" s="2"/>
      <c r="D445" s="24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</row>
    <row r="446" spans="1:23" ht="19.5" customHeight="1" x14ac:dyDescent="0.2">
      <c r="A446" s="123"/>
      <c r="B446" s="123"/>
      <c r="C446" s="2"/>
      <c r="D446" s="24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</row>
    <row r="447" spans="1:23" ht="19.5" customHeight="1" x14ac:dyDescent="0.2">
      <c r="A447" s="123"/>
      <c r="B447" s="123"/>
      <c r="C447" s="2"/>
      <c r="D447" s="24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</row>
    <row r="448" spans="1:23" ht="19.5" customHeight="1" x14ac:dyDescent="0.2">
      <c r="A448" s="123"/>
      <c r="B448" s="123"/>
      <c r="C448" s="2"/>
      <c r="D448" s="24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</row>
    <row r="449" spans="1:23" ht="19.5" customHeight="1" x14ac:dyDescent="0.2">
      <c r="A449" s="123"/>
      <c r="B449" s="123"/>
      <c r="C449" s="2"/>
      <c r="D449" s="24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</row>
    <row r="450" spans="1:23" ht="19.5" customHeight="1" x14ac:dyDescent="0.2">
      <c r="A450" s="123"/>
      <c r="B450" s="123"/>
      <c r="C450" s="2"/>
      <c r="D450" s="24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</row>
    <row r="451" spans="1:23" ht="19.5" customHeight="1" x14ac:dyDescent="0.2">
      <c r="A451" s="123"/>
      <c r="B451" s="123"/>
      <c r="C451" s="2"/>
      <c r="D451" s="24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</row>
    <row r="452" spans="1:23" ht="19.5" customHeight="1" x14ac:dyDescent="0.2">
      <c r="A452" s="123"/>
      <c r="B452" s="123"/>
      <c r="C452" s="2"/>
      <c r="D452" s="24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</row>
    <row r="453" spans="1:23" ht="19.5" customHeight="1" x14ac:dyDescent="0.2">
      <c r="A453" s="123"/>
      <c r="B453" s="123"/>
      <c r="C453" s="2"/>
      <c r="D453" s="24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</row>
    <row r="454" spans="1:23" ht="19.5" customHeight="1" x14ac:dyDescent="0.2">
      <c r="A454" s="123"/>
      <c r="B454" s="123"/>
      <c r="C454" s="2"/>
      <c r="D454" s="24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</row>
    <row r="455" spans="1:23" ht="19.5" customHeight="1" x14ac:dyDescent="0.2">
      <c r="A455" s="123"/>
      <c r="B455" s="123"/>
      <c r="C455" s="2"/>
      <c r="D455" s="24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</row>
    <row r="456" spans="1:23" ht="19.5" customHeight="1" x14ac:dyDescent="0.2">
      <c r="A456" s="123"/>
      <c r="B456" s="123"/>
      <c r="C456" s="2"/>
      <c r="D456" s="24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</row>
    <row r="457" spans="1:23" ht="19.5" customHeight="1" x14ac:dyDescent="0.2">
      <c r="A457" s="123"/>
      <c r="B457" s="123"/>
      <c r="C457" s="2"/>
      <c r="D457" s="24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</row>
    <row r="458" spans="1:23" ht="19.5" customHeight="1" x14ac:dyDescent="0.2">
      <c r="A458" s="123"/>
      <c r="B458" s="123"/>
      <c r="C458" s="2"/>
      <c r="D458" s="24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</row>
    <row r="459" spans="1:23" ht="19.5" customHeight="1" x14ac:dyDescent="0.2">
      <c r="A459" s="123"/>
      <c r="B459" s="123"/>
      <c r="C459" s="2"/>
      <c r="D459" s="24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</row>
    <row r="460" spans="1:23" ht="19.5" customHeight="1" x14ac:dyDescent="0.2">
      <c r="A460" s="123"/>
      <c r="B460" s="123"/>
      <c r="C460" s="2"/>
      <c r="D460" s="24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</row>
    <row r="461" spans="1:23" ht="19.5" customHeight="1" x14ac:dyDescent="0.2">
      <c r="A461" s="123"/>
      <c r="B461" s="123"/>
      <c r="C461" s="2"/>
      <c r="D461" s="24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</row>
    <row r="462" spans="1:23" ht="19.5" customHeight="1" x14ac:dyDescent="0.2">
      <c r="A462" s="123"/>
      <c r="B462" s="123"/>
      <c r="C462" s="2"/>
      <c r="D462" s="24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</row>
    <row r="463" spans="1:23" ht="19.5" customHeight="1" x14ac:dyDescent="0.2">
      <c r="A463" s="123"/>
      <c r="B463" s="123"/>
      <c r="C463" s="2"/>
      <c r="D463" s="24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</row>
    <row r="464" spans="1:23" ht="19.5" customHeight="1" x14ac:dyDescent="0.2">
      <c r="A464" s="123"/>
      <c r="B464" s="123"/>
      <c r="C464" s="2"/>
      <c r="D464" s="24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</row>
    <row r="465" spans="1:23" ht="19.5" customHeight="1" x14ac:dyDescent="0.2">
      <c r="A465" s="123"/>
      <c r="B465" s="123"/>
      <c r="C465" s="2"/>
      <c r="D465" s="24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</row>
    <row r="466" spans="1:23" ht="19.5" customHeight="1" x14ac:dyDescent="0.2">
      <c r="A466" s="123"/>
      <c r="B466" s="123"/>
      <c r="C466" s="2"/>
      <c r="D466" s="24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</row>
    <row r="467" spans="1:23" ht="19.5" customHeight="1" x14ac:dyDescent="0.2">
      <c r="A467" s="123"/>
      <c r="B467" s="123"/>
      <c r="C467" s="2"/>
      <c r="D467" s="24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</row>
    <row r="468" spans="1:23" ht="19.5" customHeight="1" x14ac:dyDescent="0.2">
      <c r="A468" s="123"/>
      <c r="B468" s="123"/>
      <c r="C468" s="2"/>
      <c r="D468" s="24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</row>
    <row r="469" spans="1:23" ht="19.5" customHeight="1" x14ac:dyDescent="0.2">
      <c r="A469" s="123"/>
      <c r="B469" s="123"/>
      <c r="C469" s="2"/>
      <c r="D469" s="24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</row>
    <row r="470" spans="1:23" ht="19.5" customHeight="1" x14ac:dyDescent="0.2">
      <c r="A470" s="123"/>
      <c r="B470" s="123"/>
      <c r="C470" s="2"/>
      <c r="D470" s="24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</row>
    <row r="471" spans="1:23" ht="19.5" customHeight="1" x14ac:dyDescent="0.2">
      <c r="A471" s="123"/>
      <c r="B471" s="123"/>
      <c r="C471" s="2"/>
      <c r="D471" s="24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</row>
    <row r="472" spans="1:23" ht="19.5" customHeight="1" x14ac:dyDescent="0.2">
      <c r="A472" s="123"/>
      <c r="B472" s="123"/>
      <c r="C472" s="2"/>
      <c r="D472" s="24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</row>
    <row r="473" spans="1:23" ht="19.5" customHeight="1" x14ac:dyDescent="0.2">
      <c r="A473" s="123"/>
      <c r="B473" s="123"/>
      <c r="C473" s="2"/>
      <c r="D473" s="24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</row>
    <row r="474" spans="1:23" ht="19.5" customHeight="1" x14ac:dyDescent="0.2">
      <c r="A474" s="123"/>
      <c r="B474" s="123"/>
      <c r="C474" s="2"/>
      <c r="D474" s="24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</row>
    <row r="475" spans="1:23" ht="19.5" customHeight="1" x14ac:dyDescent="0.2">
      <c r="A475" s="123"/>
      <c r="B475" s="123"/>
      <c r="C475" s="2"/>
      <c r="D475" s="24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</row>
    <row r="476" spans="1:23" ht="19.5" customHeight="1" x14ac:dyDescent="0.2">
      <c r="A476" s="123"/>
      <c r="B476" s="123"/>
      <c r="C476" s="2"/>
      <c r="D476" s="24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</row>
    <row r="477" spans="1:23" ht="19.5" customHeight="1" x14ac:dyDescent="0.2">
      <c r="A477" s="123"/>
      <c r="B477" s="123"/>
      <c r="C477" s="2"/>
      <c r="D477" s="24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</row>
    <row r="478" spans="1:23" ht="19.5" customHeight="1" x14ac:dyDescent="0.2">
      <c r="A478" s="123"/>
      <c r="B478" s="123"/>
      <c r="C478" s="2"/>
      <c r="D478" s="24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</row>
    <row r="479" spans="1:23" ht="19.5" customHeight="1" x14ac:dyDescent="0.2">
      <c r="A479" s="123"/>
      <c r="B479" s="123"/>
      <c r="C479" s="2"/>
      <c r="D479" s="24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</row>
    <row r="480" spans="1:23" ht="19.5" customHeight="1" x14ac:dyDescent="0.2">
      <c r="A480" s="123"/>
      <c r="B480" s="123"/>
      <c r="C480" s="2"/>
      <c r="D480" s="24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</row>
    <row r="481" spans="1:23" ht="19.5" customHeight="1" x14ac:dyDescent="0.2">
      <c r="A481" s="123"/>
      <c r="B481" s="123"/>
      <c r="C481" s="2"/>
      <c r="D481" s="24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</row>
    <row r="482" spans="1:23" ht="19.5" customHeight="1" x14ac:dyDescent="0.2">
      <c r="A482" s="123"/>
      <c r="B482" s="123"/>
      <c r="C482" s="2"/>
      <c r="D482" s="24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</row>
    <row r="483" spans="1:23" ht="19.5" customHeight="1" x14ac:dyDescent="0.2">
      <c r="A483" s="123"/>
      <c r="B483" s="123"/>
      <c r="C483" s="2"/>
      <c r="D483" s="24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</row>
    <row r="484" spans="1:23" ht="19.5" customHeight="1" x14ac:dyDescent="0.2">
      <c r="A484" s="123"/>
      <c r="B484" s="123"/>
      <c r="C484" s="2"/>
      <c r="D484" s="24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</row>
    <row r="485" spans="1:23" ht="19.5" customHeight="1" x14ac:dyDescent="0.2">
      <c r="A485" s="123"/>
      <c r="B485" s="123"/>
      <c r="C485" s="2"/>
      <c r="D485" s="24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</row>
    <row r="486" spans="1:23" ht="19.5" customHeight="1" x14ac:dyDescent="0.2">
      <c r="A486" s="123"/>
      <c r="B486" s="123"/>
      <c r="C486" s="2"/>
      <c r="D486" s="24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</row>
    <row r="487" spans="1:23" ht="19.5" customHeight="1" x14ac:dyDescent="0.2">
      <c r="A487" s="123"/>
      <c r="B487" s="123"/>
      <c r="C487" s="2"/>
      <c r="D487" s="24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</row>
    <row r="488" spans="1:23" ht="19.5" customHeight="1" x14ac:dyDescent="0.2">
      <c r="A488" s="123"/>
      <c r="B488" s="123"/>
      <c r="C488" s="2"/>
      <c r="D488" s="24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</row>
    <row r="489" spans="1:23" ht="19.5" customHeight="1" x14ac:dyDescent="0.2">
      <c r="A489" s="123"/>
      <c r="B489" s="123"/>
      <c r="C489" s="2"/>
      <c r="D489" s="24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</row>
    <row r="490" spans="1:23" ht="19.5" customHeight="1" x14ac:dyDescent="0.2">
      <c r="A490" s="123"/>
      <c r="B490" s="123"/>
      <c r="C490" s="2"/>
      <c r="D490" s="24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</row>
    <row r="491" spans="1:23" ht="19.5" customHeight="1" x14ac:dyDescent="0.2">
      <c r="A491" s="123"/>
      <c r="B491" s="123"/>
      <c r="C491" s="2"/>
      <c r="D491" s="24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</row>
    <row r="492" spans="1:23" ht="19.5" customHeight="1" x14ac:dyDescent="0.2">
      <c r="A492" s="123"/>
      <c r="B492" s="123"/>
      <c r="C492" s="2"/>
      <c r="D492" s="24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</row>
    <row r="493" spans="1:23" ht="19.5" customHeight="1" x14ac:dyDescent="0.2">
      <c r="A493" s="123"/>
      <c r="B493" s="123"/>
      <c r="C493" s="2"/>
      <c r="D493" s="24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</row>
    <row r="494" spans="1:23" ht="19.5" customHeight="1" x14ac:dyDescent="0.2">
      <c r="A494" s="123"/>
      <c r="B494" s="123"/>
      <c r="C494" s="2"/>
      <c r="D494" s="24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</row>
    <row r="495" spans="1:23" ht="19.5" customHeight="1" x14ac:dyDescent="0.2">
      <c r="A495" s="123"/>
      <c r="B495" s="123"/>
      <c r="C495" s="2"/>
      <c r="D495" s="24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</row>
    <row r="496" spans="1:23" ht="19.5" customHeight="1" x14ac:dyDescent="0.2">
      <c r="A496" s="123"/>
      <c r="B496" s="123"/>
      <c r="C496" s="2"/>
      <c r="D496" s="24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</row>
    <row r="497" spans="1:23" ht="19.5" customHeight="1" x14ac:dyDescent="0.2">
      <c r="A497" s="123"/>
      <c r="B497" s="123"/>
      <c r="C497" s="2"/>
      <c r="D497" s="24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</row>
    <row r="498" spans="1:23" ht="19.5" customHeight="1" x14ac:dyDescent="0.2">
      <c r="A498" s="123"/>
      <c r="B498" s="123"/>
      <c r="C498" s="2"/>
      <c r="D498" s="24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</row>
    <row r="499" spans="1:23" ht="19.5" customHeight="1" x14ac:dyDescent="0.2">
      <c r="A499" s="123"/>
      <c r="B499" s="123"/>
      <c r="C499" s="2"/>
      <c r="D499" s="24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</row>
    <row r="500" spans="1:23" ht="19.5" customHeight="1" x14ac:dyDescent="0.2">
      <c r="A500" s="123"/>
      <c r="B500" s="123"/>
      <c r="C500" s="2"/>
      <c r="D500" s="24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</row>
    <row r="501" spans="1:23" ht="19.5" customHeight="1" x14ac:dyDescent="0.2">
      <c r="A501" s="123"/>
      <c r="B501" s="123"/>
      <c r="C501" s="2"/>
      <c r="D501" s="24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</row>
    <row r="502" spans="1:23" ht="19.5" customHeight="1" x14ac:dyDescent="0.2">
      <c r="A502" s="123"/>
      <c r="B502" s="123"/>
      <c r="C502" s="2"/>
      <c r="D502" s="24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</row>
    <row r="503" spans="1:23" ht="19.5" customHeight="1" x14ac:dyDescent="0.2">
      <c r="A503" s="123"/>
      <c r="B503" s="123"/>
      <c r="C503" s="2"/>
      <c r="D503" s="24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</row>
    <row r="504" spans="1:23" ht="19.5" customHeight="1" x14ac:dyDescent="0.2">
      <c r="A504" s="123"/>
      <c r="B504" s="123"/>
      <c r="C504" s="2"/>
      <c r="D504" s="24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</row>
    <row r="505" spans="1:23" ht="19.5" customHeight="1" x14ac:dyDescent="0.2">
      <c r="A505" s="123"/>
      <c r="B505" s="123"/>
      <c r="C505" s="2"/>
      <c r="D505" s="24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</row>
    <row r="506" spans="1:23" ht="19.5" customHeight="1" x14ac:dyDescent="0.2">
      <c r="A506" s="123"/>
      <c r="B506" s="123"/>
      <c r="C506" s="2"/>
      <c r="D506" s="24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</row>
    <row r="507" spans="1:23" ht="19.5" customHeight="1" x14ac:dyDescent="0.2">
      <c r="A507" s="123"/>
      <c r="B507" s="123"/>
      <c r="C507" s="2"/>
      <c r="D507" s="24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</row>
    <row r="508" spans="1:23" ht="19.5" customHeight="1" x14ac:dyDescent="0.2">
      <c r="A508" s="123"/>
      <c r="B508" s="123"/>
      <c r="C508" s="2"/>
      <c r="D508" s="24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</row>
    <row r="509" spans="1:23" ht="19.5" customHeight="1" x14ac:dyDescent="0.2">
      <c r="A509" s="123"/>
      <c r="B509" s="123"/>
      <c r="C509" s="2"/>
      <c r="D509" s="24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</row>
    <row r="510" spans="1:23" ht="19.5" customHeight="1" x14ac:dyDescent="0.2">
      <c r="A510" s="123"/>
      <c r="B510" s="123"/>
      <c r="C510" s="2"/>
      <c r="D510" s="24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</row>
    <row r="511" spans="1:23" ht="19.5" customHeight="1" x14ac:dyDescent="0.2">
      <c r="A511" s="123"/>
      <c r="B511" s="123"/>
      <c r="C511" s="2"/>
      <c r="D511" s="24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</row>
    <row r="512" spans="1:23" ht="19.5" customHeight="1" x14ac:dyDescent="0.2">
      <c r="A512" s="123"/>
      <c r="B512" s="123"/>
      <c r="C512" s="2"/>
      <c r="D512" s="24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</row>
    <row r="513" spans="1:23" ht="19.5" customHeight="1" x14ac:dyDescent="0.2">
      <c r="A513" s="123"/>
      <c r="B513" s="123"/>
      <c r="C513" s="2"/>
      <c r="D513" s="24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</row>
    <row r="514" spans="1:23" ht="19.5" customHeight="1" x14ac:dyDescent="0.2">
      <c r="A514" s="123"/>
      <c r="B514" s="123"/>
      <c r="C514" s="2"/>
      <c r="D514" s="24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</row>
    <row r="515" spans="1:23" ht="19.5" customHeight="1" x14ac:dyDescent="0.2">
      <c r="A515" s="123"/>
      <c r="B515" s="123"/>
      <c r="C515" s="2"/>
      <c r="D515" s="24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</row>
    <row r="516" spans="1:23" ht="19.5" customHeight="1" x14ac:dyDescent="0.2">
      <c r="A516" s="123"/>
      <c r="B516" s="123"/>
      <c r="C516" s="2"/>
      <c r="D516" s="24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</row>
    <row r="517" spans="1:23" ht="19.5" customHeight="1" x14ac:dyDescent="0.2">
      <c r="A517" s="123"/>
      <c r="B517" s="123"/>
      <c r="C517" s="2"/>
      <c r="D517" s="24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</row>
    <row r="518" spans="1:23" ht="19.5" customHeight="1" x14ac:dyDescent="0.2">
      <c r="A518" s="123"/>
      <c r="B518" s="123"/>
      <c r="C518" s="2"/>
      <c r="D518" s="24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</row>
    <row r="519" spans="1:23" ht="19.5" customHeight="1" x14ac:dyDescent="0.2">
      <c r="A519" s="123"/>
      <c r="B519" s="123"/>
      <c r="C519" s="2"/>
      <c r="D519" s="24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</row>
    <row r="520" spans="1:23" ht="19.5" customHeight="1" x14ac:dyDescent="0.2">
      <c r="A520" s="123"/>
      <c r="B520" s="123"/>
      <c r="C520" s="2"/>
      <c r="D520" s="24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</row>
    <row r="521" spans="1:23" ht="19.5" customHeight="1" x14ac:dyDescent="0.2">
      <c r="A521" s="123"/>
      <c r="B521" s="123"/>
      <c r="C521" s="2"/>
      <c r="D521" s="24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</row>
    <row r="522" spans="1:23" ht="19.5" customHeight="1" x14ac:dyDescent="0.2">
      <c r="A522" s="123"/>
      <c r="B522" s="123"/>
      <c r="C522" s="2"/>
      <c r="D522" s="24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</row>
    <row r="523" spans="1:23" ht="19.5" customHeight="1" x14ac:dyDescent="0.2">
      <c r="A523" s="123"/>
      <c r="B523" s="123"/>
      <c r="C523" s="2"/>
      <c r="D523" s="24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</row>
    <row r="524" spans="1:23" ht="19.5" customHeight="1" x14ac:dyDescent="0.2">
      <c r="A524" s="123"/>
      <c r="B524" s="123"/>
      <c r="C524" s="2"/>
      <c r="D524" s="24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</row>
    <row r="525" spans="1:23" ht="19.5" customHeight="1" x14ac:dyDescent="0.2">
      <c r="A525" s="123"/>
      <c r="B525" s="123"/>
      <c r="C525" s="2"/>
      <c r="D525" s="24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</row>
    <row r="526" spans="1:23" ht="19.5" customHeight="1" x14ac:dyDescent="0.2">
      <c r="A526" s="123"/>
      <c r="B526" s="123"/>
      <c r="C526" s="2"/>
      <c r="D526" s="24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</row>
    <row r="527" spans="1:23" ht="19.5" customHeight="1" x14ac:dyDescent="0.2">
      <c r="A527" s="123"/>
      <c r="B527" s="123"/>
      <c r="C527" s="2"/>
      <c r="D527" s="24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</row>
    <row r="528" spans="1:23" ht="19.5" customHeight="1" x14ac:dyDescent="0.2">
      <c r="A528" s="123"/>
      <c r="B528" s="123"/>
      <c r="C528" s="2"/>
      <c r="D528" s="24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</row>
    <row r="529" spans="1:23" ht="19.5" customHeight="1" x14ac:dyDescent="0.2">
      <c r="A529" s="123"/>
      <c r="B529" s="123"/>
      <c r="C529" s="2"/>
      <c r="D529" s="24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</row>
    <row r="530" spans="1:23" ht="19.5" customHeight="1" x14ac:dyDescent="0.2">
      <c r="A530" s="123"/>
      <c r="B530" s="123"/>
      <c r="C530" s="2"/>
      <c r="D530" s="24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</row>
    <row r="531" spans="1:23" ht="19.5" customHeight="1" x14ac:dyDescent="0.2">
      <c r="A531" s="123"/>
      <c r="B531" s="123"/>
      <c r="C531" s="2"/>
      <c r="D531" s="24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</row>
    <row r="532" spans="1:23" ht="19.5" customHeight="1" x14ac:dyDescent="0.2">
      <c r="A532" s="123"/>
      <c r="B532" s="123"/>
      <c r="C532" s="2"/>
      <c r="D532" s="24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</row>
    <row r="533" spans="1:23" ht="19.5" customHeight="1" x14ac:dyDescent="0.2">
      <c r="A533" s="123"/>
      <c r="B533" s="123"/>
      <c r="C533" s="2"/>
      <c r="D533" s="24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</row>
    <row r="534" spans="1:23" ht="19.5" customHeight="1" x14ac:dyDescent="0.2">
      <c r="A534" s="123"/>
      <c r="B534" s="123"/>
      <c r="C534" s="2"/>
      <c r="D534" s="24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</row>
    <row r="535" spans="1:23" ht="19.5" customHeight="1" x14ac:dyDescent="0.2">
      <c r="A535" s="123"/>
      <c r="B535" s="123"/>
      <c r="C535" s="2"/>
      <c r="D535" s="24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</row>
    <row r="536" spans="1:23" ht="19.5" customHeight="1" x14ac:dyDescent="0.2">
      <c r="A536" s="123"/>
      <c r="B536" s="123"/>
      <c r="C536" s="2"/>
      <c r="D536" s="24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</row>
    <row r="537" spans="1:23" ht="19.5" customHeight="1" x14ac:dyDescent="0.2">
      <c r="A537" s="123"/>
      <c r="B537" s="123"/>
      <c r="C537" s="2"/>
      <c r="D537" s="24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</row>
    <row r="538" spans="1:23" ht="19.5" customHeight="1" x14ac:dyDescent="0.2">
      <c r="A538" s="123"/>
      <c r="B538" s="123"/>
      <c r="C538" s="2"/>
      <c r="D538" s="24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</row>
    <row r="539" spans="1:23" ht="19.5" customHeight="1" x14ac:dyDescent="0.2">
      <c r="A539" s="123"/>
      <c r="B539" s="123"/>
      <c r="C539" s="2"/>
      <c r="D539" s="24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</row>
    <row r="540" spans="1:23" ht="19.5" customHeight="1" x14ac:dyDescent="0.2">
      <c r="A540" s="123"/>
      <c r="B540" s="123"/>
      <c r="C540" s="2"/>
      <c r="D540" s="24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</row>
    <row r="541" spans="1:23" ht="19.5" customHeight="1" x14ac:dyDescent="0.2">
      <c r="A541" s="123"/>
      <c r="B541" s="123"/>
      <c r="C541" s="2"/>
      <c r="D541" s="24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</row>
    <row r="542" spans="1:23" ht="19.5" customHeight="1" x14ac:dyDescent="0.2">
      <c r="A542" s="123"/>
      <c r="B542" s="123"/>
      <c r="C542" s="2"/>
      <c r="D542" s="24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</row>
    <row r="543" spans="1:23" ht="19.5" customHeight="1" x14ac:dyDescent="0.2">
      <c r="A543" s="123"/>
      <c r="B543" s="123"/>
      <c r="C543" s="2"/>
      <c r="D543" s="24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</row>
    <row r="544" spans="1:23" ht="19.5" customHeight="1" x14ac:dyDescent="0.2">
      <c r="A544" s="123"/>
      <c r="B544" s="123"/>
      <c r="C544" s="2"/>
      <c r="D544" s="24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</row>
    <row r="545" spans="1:23" ht="19.5" customHeight="1" x14ac:dyDescent="0.2">
      <c r="A545" s="123"/>
      <c r="B545" s="123"/>
      <c r="C545" s="2"/>
      <c r="D545" s="24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</row>
    <row r="546" spans="1:23" ht="19.5" customHeight="1" x14ac:dyDescent="0.2">
      <c r="A546" s="123"/>
      <c r="B546" s="123"/>
      <c r="C546" s="2"/>
      <c r="D546" s="24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</row>
    <row r="547" spans="1:23" ht="19.5" customHeight="1" x14ac:dyDescent="0.2">
      <c r="A547" s="123"/>
      <c r="B547" s="123"/>
      <c r="C547" s="2"/>
      <c r="D547" s="24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</row>
    <row r="548" spans="1:23" ht="19.5" customHeight="1" x14ac:dyDescent="0.2">
      <c r="A548" s="123"/>
      <c r="B548" s="123"/>
      <c r="C548" s="2"/>
      <c r="D548" s="24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</row>
    <row r="549" spans="1:23" ht="19.5" customHeight="1" x14ac:dyDescent="0.2">
      <c r="A549" s="123"/>
      <c r="B549" s="123"/>
      <c r="C549" s="2"/>
      <c r="D549" s="24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</row>
    <row r="550" spans="1:23" ht="19.5" customHeight="1" x14ac:dyDescent="0.2">
      <c r="A550" s="123"/>
      <c r="B550" s="123"/>
      <c r="C550" s="2"/>
      <c r="D550" s="24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</row>
    <row r="551" spans="1:23" ht="19.5" customHeight="1" x14ac:dyDescent="0.2">
      <c r="A551" s="123"/>
      <c r="B551" s="123"/>
      <c r="C551" s="2"/>
      <c r="D551" s="24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</row>
    <row r="552" spans="1:23" ht="19.5" customHeight="1" x14ac:dyDescent="0.2">
      <c r="A552" s="123"/>
      <c r="B552" s="123"/>
      <c r="C552" s="2"/>
      <c r="D552" s="24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</row>
    <row r="553" spans="1:23" ht="19.5" customHeight="1" x14ac:dyDescent="0.2">
      <c r="A553" s="123"/>
      <c r="B553" s="123"/>
      <c r="C553" s="2"/>
      <c r="D553" s="24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</row>
    <row r="554" spans="1:23" ht="19.5" customHeight="1" x14ac:dyDescent="0.2">
      <c r="A554" s="123"/>
      <c r="B554" s="123"/>
      <c r="C554" s="2"/>
      <c r="D554" s="24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</row>
    <row r="555" spans="1:23" ht="19.5" customHeight="1" x14ac:dyDescent="0.2">
      <c r="A555" s="123"/>
      <c r="B555" s="123"/>
      <c r="C555" s="2"/>
      <c r="D555" s="24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</row>
    <row r="556" spans="1:23" ht="19.5" customHeight="1" x14ac:dyDescent="0.2">
      <c r="A556" s="123"/>
      <c r="B556" s="123"/>
      <c r="C556" s="2"/>
      <c r="D556" s="24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</row>
    <row r="557" spans="1:23" ht="19.5" customHeight="1" x14ac:dyDescent="0.2">
      <c r="A557" s="123"/>
      <c r="B557" s="123"/>
      <c r="C557" s="2"/>
      <c r="D557" s="24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</row>
    <row r="558" spans="1:23" ht="19.5" customHeight="1" x14ac:dyDescent="0.2">
      <c r="A558" s="123"/>
      <c r="B558" s="123"/>
      <c r="C558" s="2"/>
      <c r="D558" s="24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</row>
    <row r="559" spans="1:23" ht="19.5" customHeight="1" x14ac:dyDescent="0.2">
      <c r="A559" s="123"/>
      <c r="B559" s="123"/>
      <c r="C559" s="2"/>
      <c r="D559" s="24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</row>
    <row r="560" spans="1:23" ht="19.5" customHeight="1" x14ac:dyDescent="0.2">
      <c r="A560" s="123"/>
      <c r="B560" s="123"/>
      <c r="C560" s="2"/>
      <c r="D560" s="24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</row>
    <row r="561" spans="1:23" ht="19.5" customHeight="1" x14ac:dyDescent="0.2">
      <c r="A561" s="123"/>
      <c r="B561" s="123"/>
      <c r="C561" s="2"/>
      <c r="D561" s="24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</row>
    <row r="562" spans="1:23" ht="19.5" customHeight="1" x14ac:dyDescent="0.2">
      <c r="A562" s="123"/>
      <c r="B562" s="123"/>
      <c r="C562" s="2"/>
      <c r="D562" s="24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</row>
    <row r="563" spans="1:23" ht="19.5" customHeight="1" x14ac:dyDescent="0.2">
      <c r="A563" s="123"/>
      <c r="B563" s="123"/>
      <c r="C563" s="2"/>
      <c r="D563" s="24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</row>
    <row r="564" spans="1:23" ht="19.5" customHeight="1" x14ac:dyDescent="0.2">
      <c r="A564" s="123"/>
      <c r="B564" s="123"/>
      <c r="C564" s="2"/>
      <c r="D564" s="24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</row>
    <row r="565" spans="1:23" ht="19.5" customHeight="1" x14ac:dyDescent="0.2">
      <c r="A565" s="123"/>
      <c r="B565" s="123"/>
      <c r="C565" s="2"/>
      <c r="D565" s="24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</row>
    <row r="566" spans="1:23" ht="19.5" customHeight="1" x14ac:dyDescent="0.2">
      <c r="A566" s="123"/>
      <c r="B566" s="123"/>
      <c r="C566" s="2"/>
      <c r="D566" s="24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</row>
    <row r="567" spans="1:23" ht="19.5" customHeight="1" x14ac:dyDescent="0.2">
      <c r="A567" s="123"/>
      <c r="B567" s="123"/>
      <c r="C567" s="2"/>
      <c r="D567" s="24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</row>
    <row r="568" spans="1:23" ht="19.5" customHeight="1" x14ac:dyDescent="0.2">
      <c r="A568" s="123"/>
      <c r="B568" s="123"/>
      <c r="C568" s="2"/>
      <c r="D568" s="24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</row>
    <row r="569" spans="1:23" ht="19.5" customHeight="1" x14ac:dyDescent="0.2">
      <c r="A569" s="123"/>
      <c r="B569" s="123"/>
      <c r="C569" s="2"/>
      <c r="D569" s="24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</row>
    <row r="570" spans="1:23" ht="19.5" customHeight="1" x14ac:dyDescent="0.2">
      <c r="A570" s="123"/>
      <c r="B570" s="123"/>
      <c r="C570" s="2"/>
      <c r="D570" s="24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</row>
    <row r="571" spans="1:23" ht="19.5" customHeight="1" x14ac:dyDescent="0.2">
      <c r="A571" s="123"/>
      <c r="B571" s="123"/>
      <c r="C571" s="2"/>
      <c r="D571" s="24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</row>
    <row r="572" spans="1:23" ht="19.5" customHeight="1" x14ac:dyDescent="0.2">
      <c r="A572" s="123"/>
      <c r="B572" s="123"/>
      <c r="C572" s="2"/>
      <c r="D572" s="24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</row>
    <row r="573" spans="1:23" ht="19.5" customHeight="1" x14ac:dyDescent="0.2">
      <c r="A573" s="123"/>
      <c r="B573" s="123"/>
      <c r="C573" s="2"/>
      <c r="D573" s="24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</row>
    <row r="574" spans="1:23" ht="19.5" customHeight="1" x14ac:dyDescent="0.2">
      <c r="A574" s="123"/>
      <c r="B574" s="123"/>
      <c r="C574" s="2"/>
      <c r="D574" s="24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</row>
    <row r="575" spans="1:23" ht="19.5" customHeight="1" x14ac:dyDescent="0.2">
      <c r="A575" s="123"/>
      <c r="B575" s="123"/>
      <c r="C575" s="2"/>
      <c r="D575" s="24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</row>
    <row r="576" spans="1:23" ht="19.5" customHeight="1" x14ac:dyDescent="0.2">
      <c r="A576" s="123"/>
      <c r="B576" s="123"/>
      <c r="C576" s="2"/>
      <c r="D576" s="24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</row>
    <row r="577" spans="1:23" ht="19.5" customHeight="1" x14ac:dyDescent="0.2">
      <c r="A577" s="123"/>
      <c r="B577" s="123"/>
      <c r="C577" s="2"/>
      <c r="D577" s="24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</row>
    <row r="578" spans="1:23" ht="19.5" customHeight="1" x14ac:dyDescent="0.2">
      <c r="A578" s="123"/>
      <c r="B578" s="123"/>
      <c r="C578" s="2"/>
      <c r="D578" s="24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</row>
    <row r="579" spans="1:23" ht="19.5" customHeight="1" x14ac:dyDescent="0.2">
      <c r="A579" s="123"/>
      <c r="B579" s="123"/>
      <c r="C579" s="2"/>
      <c r="D579" s="24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</row>
    <row r="580" spans="1:23" ht="19.5" customHeight="1" x14ac:dyDescent="0.2">
      <c r="A580" s="123"/>
      <c r="B580" s="123"/>
      <c r="C580" s="2"/>
      <c r="D580" s="24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</row>
    <row r="581" spans="1:23" ht="19.5" customHeight="1" x14ac:dyDescent="0.2">
      <c r="A581" s="123"/>
      <c r="B581" s="123"/>
      <c r="C581" s="2"/>
      <c r="D581" s="24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</row>
    <row r="582" spans="1:23" ht="19.5" customHeight="1" x14ac:dyDescent="0.2">
      <c r="A582" s="123"/>
      <c r="B582" s="123"/>
      <c r="C582" s="2"/>
      <c r="D582" s="24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</row>
    <row r="583" spans="1:23" ht="19.5" customHeight="1" x14ac:dyDescent="0.2">
      <c r="A583" s="123"/>
      <c r="B583" s="123"/>
      <c r="C583" s="2"/>
      <c r="D583" s="24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</row>
    <row r="584" spans="1:23" ht="19.5" customHeight="1" x14ac:dyDescent="0.2">
      <c r="A584" s="123"/>
      <c r="B584" s="123"/>
      <c r="C584" s="2"/>
      <c r="D584" s="24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</row>
    <row r="585" spans="1:23" ht="19.5" customHeight="1" x14ac:dyDescent="0.2">
      <c r="A585" s="123"/>
      <c r="B585" s="123"/>
      <c r="C585" s="2"/>
      <c r="D585" s="24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</row>
    <row r="586" spans="1:23" ht="19.5" customHeight="1" x14ac:dyDescent="0.2">
      <c r="A586" s="123"/>
      <c r="B586" s="123"/>
      <c r="C586" s="2"/>
      <c r="D586" s="24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</row>
    <row r="587" spans="1:23" ht="19.5" customHeight="1" x14ac:dyDescent="0.2">
      <c r="A587" s="123"/>
      <c r="B587" s="123"/>
      <c r="C587" s="2"/>
      <c r="D587" s="24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</row>
    <row r="588" spans="1:23" ht="19.5" customHeight="1" x14ac:dyDescent="0.2">
      <c r="A588" s="123"/>
      <c r="B588" s="123"/>
      <c r="C588" s="2"/>
      <c r="D588" s="24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</row>
    <row r="589" spans="1:23" ht="19.5" customHeight="1" x14ac:dyDescent="0.2">
      <c r="A589" s="123"/>
      <c r="B589" s="123"/>
      <c r="C589" s="2"/>
      <c r="D589" s="24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</row>
    <row r="590" spans="1:23" ht="19.5" customHeight="1" x14ac:dyDescent="0.2">
      <c r="A590" s="123"/>
      <c r="B590" s="123"/>
      <c r="C590" s="2"/>
      <c r="D590" s="24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</row>
    <row r="591" spans="1:23" ht="19.5" customHeight="1" x14ac:dyDescent="0.2">
      <c r="A591" s="123"/>
      <c r="B591" s="123"/>
      <c r="C591" s="2"/>
      <c r="D591" s="24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</row>
    <row r="592" spans="1:23" ht="19.5" customHeight="1" x14ac:dyDescent="0.2">
      <c r="A592" s="123"/>
      <c r="B592" s="123"/>
      <c r="C592" s="2"/>
      <c r="D592" s="24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</row>
    <row r="593" spans="1:23" ht="19.5" customHeight="1" x14ac:dyDescent="0.2">
      <c r="A593" s="123"/>
      <c r="B593" s="123"/>
      <c r="C593" s="2"/>
      <c r="D593" s="24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</row>
    <row r="594" spans="1:23" ht="19.5" customHeight="1" x14ac:dyDescent="0.2">
      <c r="A594" s="123"/>
      <c r="B594" s="123"/>
      <c r="C594" s="2"/>
      <c r="D594" s="24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</row>
    <row r="595" spans="1:23" ht="19.5" customHeight="1" x14ac:dyDescent="0.2">
      <c r="A595" s="123"/>
      <c r="B595" s="123"/>
      <c r="C595" s="2"/>
      <c r="D595" s="24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</row>
    <row r="596" spans="1:23" ht="19.5" customHeight="1" x14ac:dyDescent="0.2">
      <c r="A596" s="123"/>
      <c r="B596" s="123"/>
      <c r="C596" s="2"/>
      <c r="D596" s="24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</row>
    <row r="597" spans="1:23" ht="19.5" customHeight="1" x14ac:dyDescent="0.2">
      <c r="A597" s="123"/>
      <c r="B597" s="123"/>
      <c r="C597" s="2"/>
      <c r="D597" s="24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</row>
    <row r="598" spans="1:23" ht="19.5" customHeight="1" x14ac:dyDescent="0.2">
      <c r="A598" s="123"/>
      <c r="B598" s="123"/>
      <c r="C598" s="2"/>
      <c r="D598" s="24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</row>
    <row r="599" spans="1:23" ht="19.5" customHeight="1" x14ac:dyDescent="0.2">
      <c r="A599" s="123"/>
      <c r="B599" s="123"/>
      <c r="C599" s="2"/>
      <c r="D599" s="24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</row>
    <row r="600" spans="1:23" ht="19.5" customHeight="1" x14ac:dyDescent="0.2">
      <c r="A600" s="123"/>
      <c r="B600" s="123"/>
      <c r="C600" s="2"/>
      <c r="D600" s="24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</row>
    <row r="601" spans="1:23" ht="19.5" customHeight="1" x14ac:dyDescent="0.2">
      <c r="A601" s="123"/>
      <c r="B601" s="123"/>
      <c r="C601" s="2"/>
      <c r="D601" s="24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</row>
    <row r="602" spans="1:23" ht="19.5" customHeight="1" x14ac:dyDescent="0.2">
      <c r="A602" s="123"/>
      <c r="B602" s="123"/>
      <c r="C602" s="2"/>
      <c r="D602" s="24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</row>
    <row r="603" spans="1:23" ht="19.5" customHeight="1" x14ac:dyDescent="0.2">
      <c r="A603" s="123"/>
      <c r="B603" s="123"/>
      <c r="C603" s="2"/>
      <c r="D603" s="24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</row>
    <row r="604" spans="1:23" ht="19.5" customHeight="1" x14ac:dyDescent="0.2">
      <c r="A604" s="123"/>
      <c r="B604" s="123"/>
      <c r="C604" s="2"/>
      <c r="D604" s="24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</row>
    <row r="605" spans="1:23" ht="19.5" customHeight="1" x14ac:dyDescent="0.2">
      <c r="A605" s="123"/>
      <c r="B605" s="123"/>
      <c r="C605" s="2"/>
      <c r="D605" s="24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</row>
    <row r="606" spans="1:23" ht="19.5" customHeight="1" x14ac:dyDescent="0.2">
      <c r="A606" s="123"/>
      <c r="B606" s="123"/>
      <c r="C606" s="2"/>
      <c r="D606" s="24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</row>
    <row r="607" spans="1:23" ht="19.5" customHeight="1" x14ac:dyDescent="0.2">
      <c r="A607" s="123"/>
      <c r="B607" s="123"/>
      <c r="C607" s="2"/>
      <c r="D607" s="24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</row>
    <row r="608" spans="1:23" ht="19.5" customHeight="1" x14ac:dyDescent="0.2">
      <c r="A608" s="123"/>
      <c r="B608" s="123"/>
      <c r="C608" s="2"/>
      <c r="D608" s="24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</row>
    <row r="609" spans="1:23" ht="19.5" customHeight="1" x14ac:dyDescent="0.2">
      <c r="A609" s="123"/>
      <c r="B609" s="123"/>
      <c r="C609" s="2"/>
      <c r="D609" s="24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</row>
    <row r="610" spans="1:23" ht="19.5" customHeight="1" x14ac:dyDescent="0.2">
      <c r="A610" s="123"/>
      <c r="B610" s="123"/>
      <c r="C610" s="2"/>
      <c r="D610" s="24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</row>
    <row r="611" spans="1:23" ht="19.5" customHeight="1" x14ac:dyDescent="0.2">
      <c r="A611" s="123"/>
      <c r="B611" s="123"/>
      <c r="C611" s="2"/>
      <c r="D611" s="24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</row>
    <row r="612" spans="1:23" ht="19.5" customHeight="1" x14ac:dyDescent="0.2">
      <c r="A612" s="123"/>
      <c r="B612" s="123"/>
      <c r="C612" s="2"/>
      <c r="D612" s="24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</row>
    <row r="613" spans="1:23" ht="19.5" customHeight="1" x14ac:dyDescent="0.2">
      <c r="A613" s="123"/>
      <c r="B613" s="123"/>
      <c r="C613" s="2"/>
      <c r="D613" s="24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</row>
    <row r="614" spans="1:23" ht="19.5" customHeight="1" x14ac:dyDescent="0.2">
      <c r="A614" s="123"/>
      <c r="B614" s="123"/>
      <c r="C614" s="2"/>
      <c r="D614" s="24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</row>
    <row r="615" spans="1:23" ht="19.5" customHeight="1" x14ac:dyDescent="0.2">
      <c r="A615" s="123"/>
      <c r="B615" s="123"/>
      <c r="C615" s="2"/>
      <c r="D615" s="24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</row>
    <row r="616" spans="1:23" ht="19.5" customHeight="1" x14ac:dyDescent="0.2">
      <c r="A616" s="123"/>
      <c r="B616" s="123"/>
      <c r="C616" s="2"/>
      <c r="D616" s="24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</row>
    <row r="617" spans="1:23" ht="19.5" customHeight="1" x14ac:dyDescent="0.2">
      <c r="A617" s="123"/>
      <c r="B617" s="123"/>
      <c r="C617" s="2"/>
      <c r="D617" s="24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</row>
    <row r="618" spans="1:23" ht="19.5" customHeight="1" x14ac:dyDescent="0.2">
      <c r="A618" s="123"/>
      <c r="B618" s="123"/>
      <c r="C618" s="2"/>
      <c r="D618" s="24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</row>
    <row r="619" spans="1:23" ht="19.5" customHeight="1" x14ac:dyDescent="0.2">
      <c r="A619" s="123"/>
      <c r="B619" s="123"/>
      <c r="C619" s="2"/>
      <c r="D619" s="24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</row>
    <row r="620" spans="1:23" ht="19.5" customHeight="1" x14ac:dyDescent="0.2">
      <c r="A620" s="123"/>
      <c r="B620" s="123"/>
      <c r="C620" s="2"/>
      <c r="D620" s="24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</row>
    <row r="621" spans="1:23" ht="19.5" customHeight="1" x14ac:dyDescent="0.2">
      <c r="A621" s="123"/>
      <c r="B621" s="123"/>
      <c r="C621" s="2"/>
      <c r="D621" s="24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</row>
    <row r="622" spans="1:23" ht="19.5" customHeight="1" x14ac:dyDescent="0.2">
      <c r="A622" s="123"/>
      <c r="B622" s="123"/>
      <c r="C622" s="2"/>
      <c r="D622" s="24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</row>
    <row r="623" spans="1:23" ht="19.5" customHeight="1" x14ac:dyDescent="0.2">
      <c r="A623" s="123"/>
      <c r="B623" s="123"/>
      <c r="C623" s="2"/>
      <c r="D623" s="24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</row>
    <row r="624" spans="1:23" ht="19.5" customHeight="1" x14ac:dyDescent="0.2">
      <c r="A624" s="123"/>
      <c r="B624" s="123"/>
      <c r="C624" s="2"/>
      <c r="D624" s="24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</row>
    <row r="625" spans="1:23" ht="19.5" customHeight="1" x14ac:dyDescent="0.2">
      <c r="A625" s="123"/>
      <c r="B625" s="123"/>
      <c r="C625" s="2"/>
      <c r="D625" s="24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</row>
    <row r="626" spans="1:23" ht="19.5" customHeight="1" x14ac:dyDescent="0.2">
      <c r="A626" s="123"/>
      <c r="B626" s="123"/>
      <c r="C626" s="2"/>
      <c r="D626" s="24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</row>
    <row r="627" spans="1:23" ht="19.5" customHeight="1" x14ac:dyDescent="0.2">
      <c r="A627" s="123"/>
      <c r="B627" s="123"/>
      <c r="C627" s="2"/>
      <c r="D627" s="24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</row>
    <row r="628" spans="1:23" ht="19.5" customHeight="1" x14ac:dyDescent="0.2">
      <c r="A628" s="123"/>
      <c r="B628" s="123"/>
      <c r="C628" s="2"/>
      <c r="D628" s="24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</row>
    <row r="629" spans="1:23" ht="19.5" customHeight="1" x14ac:dyDescent="0.2">
      <c r="A629" s="123"/>
      <c r="B629" s="123"/>
      <c r="C629" s="2"/>
      <c r="D629" s="24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</row>
    <row r="630" spans="1:23" ht="19.5" customHeight="1" x14ac:dyDescent="0.2">
      <c r="A630" s="123"/>
      <c r="B630" s="123"/>
      <c r="C630" s="2"/>
      <c r="D630" s="24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</row>
    <row r="631" spans="1:23" ht="19.5" customHeight="1" x14ac:dyDescent="0.2">
      <c r="A631" s="123"/>
      <c r="B631" s="123"/>
      <c r="C631" s="2"/>
      <c r="D631" s="24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</row>
    <row r="632" spans="1:23" ht="19.5" customHeight="1" x14ac:dyDescent="0.2">
      <c r="A632" s="123"/>
      <c r="B632" s="123"/>
      <c r="C632" s="2"/>
      <c r="D632" s="24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</row>
    <row r="633" spans="1:23" ht="19.5" customHeight="1" x14ac:dyDescent="0.2">
      <c r="A633" s="123"/>
      <c r="B633" s="123"/>
      <c r="C633" s="2"/>
      <c r="D633" s="24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</row>
    <row r="634" spans="1:23" ht="19.5" customHeight="1" x14ac:dyDescent="0.2">
      <c r="A634" s="123"/>
      <c r="B634" s="123"/>
      <c r="C634" s="2"/>
      <c r="D634" s="24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</row>
    <row r="635" spans="1:23" ht="19.5" customHeight="1" x14ac:dyDescent="0.2">
      <c r="A635" s="123"/>
      <c r="B635" s="123"/>
      <c r="C635" s="2"/>
      <c r="D635" s="24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</row>
    <row r="636" spans="1:23" ht="19.5" customHeight="1" x14ac:dyDescent="0.2">
      <c r="A636" s="123"/>
      <c r="B636" s="123"/>
      <c r="C636" s="2"/>
      <c r="D636" s="24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</row>
    <row r="637" spans="1:23" ht="19.5" customHeight="1" x14ac:dyDescent="0.2">
      <c r="A637" s="123"/>
      <c r="B637" s="123"/>
      <c r="C637" s="2"/>
      <c r="D637" s="24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</row>
    <row r="638" spans="1:23" ht="19.5" customHeight="1" x14ac:dyDescent="0.2">
      <c r="A638" s="123"/>
      <c r="B638" s="123"/>
      <c r="C638" s="2"/>
      <c r="D638" s="24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</row>
    <row r="639" spans="1:23" ht="19.5" customHeight="1" x14ac:dyDescent="0.2">
      <c r="A639" s="123"/>
      <c r="B639" s="123"/>
      <c r="C639" s="2"/>
      <c r="D639" s="24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</row>
    <row r="640" spans="1:23" ht="19.5" customHeight="1" x14ac:dyDescent="0.2">
      <c r="A640" s="123"/>
      <c r="B640" s="123"/>
      <c r="C640" s="2"/>
      <c r="D640" s="24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</row>
    <row r="641" spans="1:23" ht="19.5" customHeight="1" x14ac:dyDescent="0.2">
      <c r="A641" s="123"/>
      <c r="B641" s="123"/>
      <c r="C641" s="2"/>
      <c r="D641" s="24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</row>
    <row r="642" spans="1:23" ht="19.5" customHeight="1" x14ac:dyDescent="0.2">
      <c r="A642" s="123"/>
      <c r="B642" s="123"/>
      <c r="C642" s="2"/>
      <c r="D642" s="24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</row>
    <row r="643" spans="1:23" ht="19.5" customHeight="1" x14ac:dyDescent="0.2">
      <c r="A643" s="123"/>
      <c r="B643" s="123"/>
      <c r="C643" s="2"/>
      <c r="D643" s="24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</row>
    <row r="644" spans="1:23" ht="19.5" customHeight="1" x14ac:dyDescent="0.2">
      <c r="A644" s="123"/>
      <c r="B644" s="123"/>
      <c r="C644" s="2"/>
      <c r="D644" s="24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</row>
    <row r="645" spans="1:23" ht="19.5" customHeight="1" x14ac:dyDescent="0.2">
      <c r="A645" s="123"/>
      <c r="B645" s="123"/>
      <c r="C645" s="2"/>
      <c r="D645" s="24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</row>
    <row r="646" spans="1:23" ht="19.5" customHeight="1" x14ac:dyDescent="0.2">
      <c r="A646" s="123"/>
      <c r="B646" s="123"/>
      <c r="C646" s="2"/>
      <c r="D646" s="24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</row>
    <row r="647" spans="1:23" ht="19.5" customHeight="1" x14ac:dyDescent="0.2">
      <c r="A647" s="123"/>
      <c r="B647" s="123"/>
      <c r="C647" s="2"/>
      <c r="D647" s="24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</row>
    <row r="648" spans="1:23" ht="19.5" customHeight="1" x14ac:dyDescent="0.2">
      <c r="A648" s="123"/>
      <c r="B648" s="123"/>
      <c r="C648" s="2"/>
      <c r="D648" s="24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</row>
    <row r="649" spans="1:23" ht="19.5" customHeight="1" x14ac:dyDescent="0.2">
      <c r="A649" s="123"/>
      <c r="B649" s="123"/>
      <c r="C649" s="2"/>
      <c r="D649" s="24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</row>
    <row r="650" spans="1:23" ht="19.5" customHeight="1" x14ac:dyDescent="0.2">
      <c r="A650" s="123"/>
      <c r="B650" s="123"/>
      <c r="C650" s="2"/>
      <c r="D650" s="24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</row>
    <row r="651" spans="1:23" ht="19.5" customHeight="1" x14ac:dyDescent="0.2">
      <c r="A651" s="123"/>
      <c r="B651" s="123"/>
      <c r="C651" s="2"/>
      <c r="D651" s="24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</row>
    <row r="652" spans="1:23" ht="19.5" customHeight="1" x14ac:dyDescent="0.2">
      <c r="A652" s="123"/>
      <c r="B652" s="123"/>
      <c r="C652" s="2"/>
      <c r="D652" s="24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</row>
    <row r="653" spans="1:23" ht="19.5" customHeight="1" x14ac:dyDescent="0.2">
      <c r="A653" s="123"/>
      <c r="B653" s="123"/>
      <c r="C653" s="2"/>
      <c r="D653" s="24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</row>
    <row r="654" spans="1:23" ht="19.5" customHeight="1" x14ac:dyDescent="0.2">
      <c r="A654" s="123"/>
      <c r="B654" s="123"/>
      <c r="C654" s="2"/>
      <c r="D654" s="24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</row>
    <row r="655" spans="1:23" ht="19.5" customHeight="1" x14ac:dyDescent="0.2">
      <c r="A655" s="123"/>
      <c r="B655" s="123"/>
      <c r="C655" s="2"/>
      <c r="D655" s="24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</row>
    <row r="656" spans="1:23" ht="19.5" customHeight="1" x14ac:dyDescent="0.2">
      <c r="A656" s="123"/>
      <c r="B656" s="123"/>
      <c r="C656" s="2"/>
      <c r="D656" s="24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</row>
    <row r="657" spans="1:23" ht="19.5" customHeight="1" x14ac:dyDescent="0.2">
      <c r="A657" s="123"/>
      <c r="B657" s="123"/>
      <c r="C657" s="2"/>
      <c r="D657" s="24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</row>
    <row r="658" spans="1:23" ht="19.5" customHeight="1" x14ac:dyDescent="0.2">
      <c r="A658" s="123"/>
      <c r="B658" s="123"/>
      <c r="C658" s="2"/>
      <c r="D658" s="24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</row>
    <row r="659" spans="1:23" ht="19.5" customHeight="1" x14ac:dyDescent="0.2">
      <c r="A659" s="123"/>
      <c r="B659" s="123"/>
      <c r="C659" s="2"/>
      <c r="D659" s="24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</row>
    <row r="660" spans="1:23" ht="19.5" customHeight="1" x14ac:dyDescent="0.2">
      <c r="A660" s="123"/>
      <c r="B660" s="123"/>
      <c r="C660" s="2"/>
      <c r="D660" s="24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</row>
    <row r="661" spans="1:23" ht="19.5" customHeight="1" x14ac:dyDescent="0.2">
      <c r="A661" s="123"/>
      <c r="B661" s="123"/>
      <c r="C661" s="2"/>
      <c r="D661" s="24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</row>
    <row r="662" spans="1:23" ht="19.5" customHeight="1" x14ac:dyDescent="0.2">
      <c r="A662" s="123"/>
      <c r="B662" s="123"/>
      <c r="C662" s="2"/>
      <c r="D662" s="24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</row>
    <row r="663" spans="1:23" ht="19.5" customHeight="1" x14ac:dyDescent="0.2">
      <c r="A663" s="123"/>
      <c r="B663" s="123"/>
      <c r="C663" s="2"/>
      <c r="D663" s="24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</row>
    <row r="664" spans="1:23" ht="19.5" customHeight="1" x14ac:dyDescent="0.2">
      <c r="A664" s="123"/>
      <c r="B664" s="123"/>
      <c r="C664" s="2"/>
      <c r="D664" s="24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</row>
    <row r="665" spans="1:23" ht="19.5" customHeight="1" x14ac:dyDescent="0.2">
      <c r="A665" s="123"/>
      <c r="B665" s="123"/>
      <c r="C665" s="2"/>
      <c r="D665" s="24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</row>
    <row r="666" spans="1:23" ht="19.5" customHeight="1" x14ac:dyDescent="0.2">
      <c r="A666" s="123"/>
      <c r="B666" s="123"/>
      <c r="C666" s="2"/>
      <c r="D666" s="24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</row>
    <row r="667" spans="1:23" ht="19.5" customHeight="1" x14ac:dyDescent="0.2">
      <c r="A667" s="123"/>
      <c r="B667" s="123"/>
      <c r="C667" s="2"/>
      <c r="D667" s="24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</row>
    <row r="668" spans="1:23" ht="19.5" customHeight="1" x14ac:dyDescent="0.2">
      <c r="A668" s="123"/>
      <c r="B668" s="123"/>
      <c r="C668" s="2"/>
      <c r="D668" s="24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</row>
    <row r="669" spans="1:23" ht="19.5" customHeight="1" x14ac:dyDescent="0.2">
      <c r="A669" s="123"/>
      <c r="B669" s="123"/>
      <c r="C669" s="2"/>
      <c r="D669" s="24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</row>
    <row r="670" spans="1:23" ht="19.5" customHeight="1" x14ac:dyDescent="0.2">
      <c r="A670" s="123"/>
      <c r="B670" s="123"/>
      <c r="C670" s="2"/>
      <c r="D670" s="24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</row>
    <row r="671" spans="1:23" ht="19.5" customHeight="1" x14ac:dyDescent="0.2">
      <c r="A671" s="123"/>
      <c r="B671" s="123"/>
      <c r="C671" s="2"/>
      <c r="D671" s="24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</row>
    <row r="672" spans="1:23" ht="19.5" customHeight="1" x14ac:dyDescent="0.2">
      <c r="A672" s="123"/>
      <c r="B672" s="123"/>
      <c r="C672" s="2"/>
      <c r="D672" s="24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</row>
    <row r="673" spans="1:23" ht="19.5" customHeight="1" x14ac:dyDescent="0.2">
      <c r="A673" s="123"/>
      <c r="B673" s="123"/>
      <c r="C673" s="2"/>
      <c r="D673" s="24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</row>
    <row r="674" spans="1:23" ht="19.5" customHeight="1" x14ac:dyDescent="0.2">
      <c r="A674" s="123"/>
      <c r="B674" s="123"/>
      <c r="C674" s="2"/>
      <c r="D674" s="24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</row>
    <row r="675" spans="1:23" ht="19.5" customHeight="1" x14ac:dyDescent="0.2">
      <c r="A675" s="123"/>
      <c r="B675" s="123"/>
      <c r="C675" s="2"/>
      <c r="D675" s="24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</row>
    <row r="676" spans="1:23" ht="19.5" customHeight="1" x14ac:dyDescent="0.2">
      <c r="A676" s="123"/>
      <c r="B676" s="123"/>
      <c r="C676" s="2"/>
      <c r="D676" s="24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</row>
    <row r="677" spans="1:23" ht="19.5" customHeight="1" x14ac:dyDescent="0.2">
      <c r="A677" s="123"/>
      <c r="B677" s="123"/>
      <c r="C677" s="2"/>
      <c r="D677" s="24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</row>
    <row r="678" spans="1:23" ht="19.5" customHeight="1" x14ac:dyDescent="0.2">
      <c r="A678" s="123"/>
      <c r="B678" s="123"/>
      <c r="C678" s="2"/>
      <c r="D678" s="24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</row>
    <row r="679" spans="1:23" ht="19.5" customHeight="1" x14ac:dyDescent="0.2">
      <c r="A679" s="123"/>
      <c r="B679" s="123"/>
      <c r="C679" s="2"/>
      <c r="D679" s="24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</row>
    <row r="680" spans="1:23" ht="19.5" customHeight="1" x14ac:dyDescent="0.2">
      <c r="A680" s="123"/>
      <c r="B680" s="123"/>
      <c r="C680" s="2"/>
      <c r="D680" s="24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</row>
    <row r="681" spans="1:23" ht="19.5" customHeight="1" x14ac:dyDescent="0.2">
      <c r="A681" s="123"/>
      <c r="B681" s="123"/>
      <c r="C681" s="2"/>
      <c r="D681" s="24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</row>
    <row r="682" spans="1:23" ht="19.5" customHeight="1" x14ac:dyDescent="0.2">
      <c r="A682" s="123"/>
      <c r="B682" s="123"/>
      <c r="C682" s="2"/>
      <c r="D682" s="24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</row>
    <row r="683" spans="1:23" ht="19.5" customHeight="1" x14ac:dyDescent="0.2">
      <c r="A683" s="123"/>
      <c r="B683" s="123"/>
      <c r="C683" s="2"/>
      <c r="D683" s="24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</row>
    <row r="684" spans="1:23" ht="19.5" customHeight="1" x14ac:dyDescent="0.2">
      <c r="A684" s="123"/>
      <c r="B684" s="123"/>
      <c r="C684" s="2"/>
      <c r="D684" s="24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</row>
    <row r="685" spans="1:23" ht="19.5" customHeight="1" x14ac:dyDescent="0.2">
      <c r="A685" s="123"/>
      <c r="B685" s="123"/>
      <c r="C685" s="2"/>
      <c r="D685" s="24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</row>
    <row r="686" spans="1:23" ht="19.5" customHeight="1" x14ac:dyDescent="0.2">
      <c r="A686" s="123"/>
      <c r="B686" s="123"/>
      <c r="C686" s="2"/>
      <c r="D686" s="24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</row>
    <row r="687" spans="1:23" ht="19.5" customHeight="1" x14ac:dyDescent="0.2">
      <c r="A687" s="123"/>
      <c r="B687" s="123"/>
      <c r="C687" s="2"/>
      <c r="D687" s="24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</row>
    <row r="688" spans="1:23" ht="19.5" customHeight="1" x14ac:dyDescent="0.2">
      <c r="A688" s="123"/>
      <c r="B688" s="123"/>
      <c r="C688" s="2"/>
      <c r="D688" s="24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</row>
    <row r="689" spans="1:23" ht="19.5" customHeight="1" x14ac:dyDescent="0.2">
      <c r="A689" s="123"/>
      <c r="B689" s="123"/>
      <c r="C689" s="2"/>
      <c r="D689" s="24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</row>
    <row r="690" spans="1:23" ht="19.5" customHeight="1" x14ac:dyDescent="0.2">
      <c r="A690" s="123"/>
      <c r="B690" s="123"/>
      <c r="C690" s="2"/>
      <c r="D690" s="24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</row>
    <row r="691" spans="1:23" ht="19.5" customHeight="1" x14ac:dyDescent="0.2">
      <c r="A691" s="123"/>
      <c r="B691" s="123"/>
      <c r="C691" s="2"/>
      <c r="D691" s="24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</row>
    <row r="692" spans="1:23" ht="19.5" customHeight="1" x14ac:dyDescent="0.2">
      <c r="A692" s="123"/>
      <c r="B692" s="123"/>
      <c r="C692" s="2"/>
      <c r="D692" s="24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</row>
    <row r="693" spans="1:23" ht="19.5" customHeight="1" x14ac:dyDescent="0.2">
      <c r="A693" s="123"/>
      <c r="B693" s="123"/>
      <c r="C693" s="2"/>
      <c r="D693" s="24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</row>
    <row r="694" spans="1:23" ht="19.5" customHeight="1" x14ac:dyDescent="0.2">
      <c r="A694" s="123"/>
      <c r="B694" s="123"/>
      <c r="C694" s="2"/>
      <c r="D694" s="24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</row>
    <row r="695" spans="1:23" ht="19.5" customHeight="1" x14ac:dyDescent="0.2">
      <c r="A695" s="123"/>
      <c r="B695" s="123"/>
      <c r="C695" s="2"/>
      <c r="D695" s="24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</row>
    <row r="696" spans="1:23" ht="19.5" customHeight="1" x14ac:dyDescent="0.2">
      <c r="A696" s="123"/>
      <c r="B696" s="123"/>
      <c r="C696" s="2"/>
      <c r="D696" s="24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</row>
    <row r="697" spans="1:23" ht="19.5" customHeight="1" x14ac:dyDescent="0.2">
      <c r="A697" s="123"/>
      <c r="B697" s="123"/>
      <c r="C697" s="2"/>
      <c r="D697" s="24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</row>
    <row r="698" spans="1:23" ht="19.5" customHeight="1" x14ac:dyDescent="0.2">
      <c r="A698" s="123"/>
      <c r="B698" s="123"/>
      <c r="C698" s="2"/>
      <c r="D698" s="24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</row>
    <row r="699" spans="1:23" ht="19.5" customHeight="1" x14ac:dyDescent="0.2">
      <c r="A699" s="123"/>
      <c r="B699" s="123"/>
      <c r="C699" s="2"/>
      <c r="D699" s="24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</row>
    <row r="700" spans="1:23" ht="19.5" customHeight="1" x14ac:dyDescent="0.2">
      <c r="A700" s="123"/>
      <c r="B700" s="123"/>
      <c r="C700" s="2"/>
      <c r="D700" s="24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</row>
    <row r="701" spans="1:23" ht="19.5" customHeight="1" x14ac:dyDescent="0.2">
      <c r="A701" s="123"/>
      <c r="B701" s="123"/>
      <c r="C701" s="2"/>
      <c r="D701" s="24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</row>
    <row r="702" spans="1:23" ht="19.5" customHeight="1" x14ac:dyDescent="0.2">
      <c r="A702" s="123"/>
      <c r="B702" s="123"/>
      <c r="C702" s="2"/>
      <c r="D702" s="24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</row>
    <row r="703" spans="1:23" ht="19.5" customHeight="1" x14ac:dyDescent="0.2">
      <c r="A703" s="123"/>
      <c r="B703" s="123"/>
      <c r="C703" s="2"/>
      <c r="D703" s="24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</row>
    <row r="704" spans="1:23" ht="19.5" customHeight="1" x14ac:dyDescent="0.2">
      <c r="A704" s="123"/>
      <c r="B704" s="123"/>
      <c r="C704" s="2"/>
      <c r="D704" s="24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</row>
    <row r="705" spans="1:23" ht="19.5" customHeight="1" x14ac:dyDescent="0.2">
      <c r="A705" s="123"/>
      <c r="B705" s="123"/>
      <c r="C705" s="2"/>
      <c r="D705" s="24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</row>
    <row r="706" spans="1:23" ht="19.5" customHeight="1" x14ac:dyDescent="0.2">
      <c r="A706" s="123"/>
      <c r="B706" s="123"/>
      <c r="C706" s="2"/>
      <c r="D706" s="24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</row>
    <row r="707" spans="1:23" ht="19.5" customHeight="1" x14ac:dyDescent="0.2">
      <c r="A707" s="123"/>
      <c r="B707" s="123"/>
      <c r="C707" s="2"/>
      <c r="D707" s="24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</row>
    <row r="708" spans="1:23" ht="19.5" customHeight="1" x14ac:dyDescent="0.2">
      <c r="A708" s="123"/>
      <c r="B708" s="123"/>
      <c r="C708" s="2"/>
      <c r="D708" s="24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</row>
    <row r="709" spans="1:23" ht="19.5" customHeight="1" x14ac:dyDescent="0.2">
      <c r="A709" s="123"/>
      <c r="B709" s="123"/>
      <c r="C709" s="2"/>
      <c r="D709" s="24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</row>
    <row r="710" spans="1:23" ht="19.5" customHeight="1" x14ac:dyDescent="0.2">
      <c r="A710" s="123"/>
      <c r="B710" s="123"/>
      <c r="C710" s="2"/>
      <c r="D710" s="24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</row>
    <row r="711" spans="1:23" ht="19.5" customHeight="1" x14ac:dyDescent="0.2">
      <c r="A711" s="123"/>
      <c r="B711" s="123"/>
      <c r="C711" s="2"/>
      <c r="D711" s="24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</row>
    <row r="712" spans="1:23" ht="19.5" customHeight="1" x14ac:dyDescent="0.2">
      <c r="A712" s="123"/>
      <c r="B712" s="123"/>
      <c r="C712" s="2"/>
      <c r="D712" s="24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</row>
    <row r="713" spans="1:23" ht="19.5" customHeight="1" x14ac:dyDescent="0.2">
      <c r="A713" s="123"/>
      <c r="B713" s="123"/>
      <c r="C713" s="2"/>
      <c r="D713" s="24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</row>
    <row r="714" spans="1:23" ht="19.5" customHeight="1" x14ac:dyDescent="0.2">
      <c r="A714" s="123"/>
      <c r="B714" s="123"/>
      <c r="C714" s="2"/>
      <c r="D714" s="24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</row>
    <row r="715" spans="1:23" ht="19.5" customHeight="1" x14ac:dyDescent="0.2">
      <c r="A715" s="123"/>
      <c r="B715" s="123"/>
      <c r="C715" s="2"/>
      <c r="D715" s="24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</row>
    <row r="716" spans="1:23" ht="19.5" customHeight="1" x14ac:dyDescent="0.2">
      <c r="A716" s="123"/>
      <c r="B716" s="123"/>
      <c r="C716" s="2"/>
      <c r="D716" s="24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</row>
    <row r="717" spans="1:23" ht="19.5" customHeight="1" x14ac:dyDescent="0.2">
      <c r="A717" s="123"/>
      <c r="B717" s="123"/>
      <c r="C717" s="2"/>
      <c r="D717" s="24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</row>
    <row r="718" spans="1:23" ht="19.5" customHeight="1" x14ac:dyDescent="0.2">
      <c r="A718" s="123"/>
      <c r="B718" s="123"/>
      <c r="C718" s="2"/>
      <c r="D718" s="24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</row>
    <row r="719" spans="1:23" ht="19.5" customHeight="1" x14ac:dyDescent="0.2">
      <c r="A719" s="123"/>
      <c r="B719" s="123"/>
      <c r="C719" s="2"/>
      <c r="D719" s="24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</row>
    <row r="720" spans="1:23" ht="19.5" customHeight="1" x14ac:dyDescent="0.2">
      <c r="A720" s="123"/>
      <c r="B720" s="123"/>
      <c r="C720" s="2"/>
      <c r="D720" s="24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</row>
    <row r="721" spans="1:23" ht="19.5" customHeight="1" x14ac:dyDescent="0.2">
      <c r="A721" s="123"/>
      <c r="B721" s="123"/>
      <c r="C721" s="2"/>
      <c r="D721" s="24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</row>
    <row r="722" spans="1:23" ht="19.5" customHeight="1" x14ac:dyDescent="0.2">
      <c r="A722" s="123"/>
      <c r="B722" s="123"/>
      <c r="C722" s="2"/>
      <c r="D722" s="24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</row>
    <row r="723" spans="1:23" ht="19.5" customHeight="1" x14ac:dyDescent="0.2">
      <c r="A723" s="123"/>
      <c r="B723" s="123"/>
      <c r="C723" s="2"/>
      <c r="D723" s="24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</row>
    <row r="724" spans="1:23" ht="19.5" customHeight="1" x14ac:dyDescent="0.2">
      <c r="A724" s="123"/>
      <c r="B724" s="123"/>
      <c r="C724" s="2"/>
      <c r="D724" s="24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</row>
    <row r="725" spans="1:23" ht="19.5" customHeight="1" x14ac:dyDescent="0.2">
      <c r="A725" s="123"/>
      <c r="B725" s="123"/>
      <c r="C725" s="2"/>
      <c r="D725" s="24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</row>
    <row r="726" spans="1:23" ht="19.5" customHeight="1" x14ac:dyDescent="0.2">
      <c r="A726" s="123"/>
      <c r="B726" s="123"/>
      <c r="C726" s="2"/>
      <c r="D726" s="24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</row>
    <row r="727" spans="1:23" ht="19.5" customHeight="1" x14ac:dyDescent="0.2">
      <c r="A727" s="123"/>
      <c r="B727" s="123"/>
      <c r="C727" s="2"/>
      <c r="D727" s="24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</row>
    <row r="728" spans="1:23" ht="19.5" customHeight="1" x14ac:dyDescent="0.2">
      <c r="A728" s="123"/>
      <c r="B728" s="123"/>
      <c r="C728" s="2"/>
      <c r="D728" s="24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</row>
    <row r="729" spans="1:23" ht="19.5" customHeight="1" x14ac:dyDescent="0.2">
      <c r="A729" s="123"/>
      <c r="B729" s="123"/>
      <c r="C729" s="2"/>
      <c r="D729" s="24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</row>
    <row r="730" spans="1:23" ht="19.5" customHeight="1" x14ac:dyDescent="0.2">
      <c r="A730" s="123"/>
      <c r="B730" s="123"/>
      <c r="C730" s="2"/>
      <c r="D730" s="24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</row>
    <row r="731" spans="1:23" ht="19.5" customHeight="1" x14ac:dyDescent="0.2">
      <c r="A731" s="123"/>
      <c r="B731" s="123"/>
      <c r="C731" s="2"/>
      <c r="D731" s="24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</row>
    <row r="732" spans="1:23" ht="19.5" customHeight="1" x14ac:dyDescent="0.2">
      <c r="A732" s="123"/>
      <c r="B732" s="123"/>
      <c r="C732" s="2"/>
      <c r="D732" s="24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</row>
    <row r="733" spans="1:23" ht="19.5" customHeight="1" x14ac:dyDescent="0.2">
      <c r="A733" s="123"/>
      <c r="B733" s="123"/>
      <c r="C733" s="2"/>
      <c r="D733" s="24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</row>
    <row r="734" spans="1:23" ht="19.5" customHeight="1" x14ac:dyDescent="0.2">
      <c r="A734" s="123"/>
      <c r="B734" s="123"/>
      <c r="C734" s="2"/>
      <c r="D734" s="24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</row>
    <row r="735" spans="1:23" ht="19.5" customHeight="1" x14ac:dyDescent="0.2">
      <c r="A735" s="123"/>
      <c r="B735" s="123"/>
      <c r="C735" s="2"/>
      <c r="D735" s="24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</row>
    <row r="736" spans="1:23" ht="19.5" customHeight="1" x14ac:dyDescent="0.2">
      <c r="A736" s="123"/>
      <c r="B736" s="123"/>
      <c r="C736" s="2"/>
      <c r="D736" s="24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</row>
    <row r="737" spans="1:23" ht="19.5" customHeight="1" x14ac:dyDescent="0.2">
      <c r="A737" s="123"/>
      <c r="B737" s="123"/>
      <c r="C737" s="2"/>
      <c r="D737" s="24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</row>
    <row r="738" spans="1:23" ht="19.5" customHeight="1" x14ac:dyDescent="0.2">
      <c r="A738" s="123"/>
      <c r="B738" s="123"/>
      <c r="C738" s="2"/>
      <c r="D738" s="24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</row>
    <row r="739" spans="1:23" ht="19.5" customHeight="1" x14ac:dyDescent="0.2">
      <c r="A739" s="123"/>
      <c r="B739" s="123"/>
      <c r="C739" s="2"/>
      <c r="D739" s="24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</row>
    <row r="740" spans="1:23" ht="19.5" customHeight="1" x14ac:dyDescent="0.2">
      <c r="A740" s="123"/>
      <c r="B740" s="123"/>
      <c r="C740" s="2"/>
      <c r="D740" s="24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</row>
    <row r="741" spans="1:23" ht="19.5" customHeight="1" x14ac:dyDescent="0.2">
      <c r="A741" s="123"/>
      <c r="B741" s="123"/>
      <c r="C741" s="2"/>
      <c r="D741" s="24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</row>
    <row r="742" spans="1:23" ht="19.5" customHeight="1" x14ac:dyDescent="0.2">
      <c r="A742" s="123"/>
      <c r="B742" s="123"/>
      <c r="C742" s="2"/>
      <c r="D742" s="24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</row>
    <row r="743" spans="1:23" ht="19.5" customHeight="1" x14ac:dyDescent="0.2">
      <c r="A743" s="123"/>
      <c r="B743" s="123"/>
      <c r="C743" s="2"/>
      <c r="D743" s="24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</row>
    <row r="744" spans="1:23" ht="19.5" customHeight="1" x14ac:dyDescent="0.2">
      <c r="A744" s="123"/>
      <c r="B744" s="123"/>
      <c r="C744" s="2"/>
      <c r="D744" s="24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</row>
    <row r="745" spans="1:23" ht="19.5" customHeight="1" x14ac:dyDescent="0.2">
      <c r="A745" s="123"/>
      <c r="B745" s="123"/>
      <c r="C745" s="2"/>
      <c r="D745" s="24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</row>
    <row r="746" spans="1:23" ht="19.5" customHeight="1" x14ac:dyDescent="0.2">
      <c r="A746" s="123"/>
      <c r="B746" s="123"/>
      <c r="C746" s="2"/>
      <c r="D746" s="24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</row>
    <row r="747" spans="1:23" ht="19.5" customHeight="1" x14ac:dyDescent="0.2">
      <c r="A747" s="123"/>
      <c r="B747" s="123"/>
      <c r="C747" s="2"/>
      <c r="D747" s="24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</row>
    <row r="748" spans="1:23" ht="19.5" customHeight="1" x14ac:dyDescent="0.2">
      <c r="A748" s="123"/>
      <c r="B748" s="123"/>
      <c r="C748" s="2"/>
      <c r="D748" s="24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</row>
    <row r="749" spans="1:23" ht="19.5" customHeight="1" x14ac:dyDescent="0.2">
      <c r="A749" s="123"/>
      <c r="B749" s="123"/>
      <c r="C749" s="2"/>
      <c r="D749" s="24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</row>
    <row r="750" spans="1:23" ht="19.5" customHeight="1" x14ac:dyDescent="0.2">
      <c r="A750" s="123"/>
      <c r="B750" s="123"/>
      <c r="C750" s="2"/>
      <c r="D750" s="24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</row>
    <row r="751" spans="1:23" ht="19.5" customHeight="1" x14ac:dyDescent="0.2">
      <c r="A751" s="123"/>
      <c r="B751" s="123"/>
      <c r="C751" s="2"/>
      <c r="D751" s="24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</row>
    <row r="752" spans="1:23" ht="19.5" customHeight="1" x14ac:dyDescent="0.2">
      <c r="A752" s="123"/>
      <c r="B752" s="123"/>
      <c r="C752" s="2"/>
      <c r="D752" s="24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</row>
    <row r="753" spans="1:23" ht="19.5" customHeight="1" x14ac:dyDescent="0.2">
      <c r="A753" s="123"/>
      <c r="B753" s="123"/>
      <c r="C753" s="2"/>
      <c r="D753" s="24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</row>
    <row r="754" spans="1:23" ht="19.5" customHeight="1" x14ac:dyDescent="0.2">
      <c r="A754" s="123"/>
      <c r="B754" s="123"/>
      <c r="C754" s="2"/>
      <c r="D754" s="24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</row>
    <row r="755" spans="1:23" ht="19.5" customHeight="1" x14ac:dyDescent="0.2">
      <c r="A755" s="123"/>
      <c r="B755" s="123"/>
      <c r="C755" s="2"/>
      <c r="D755" s="24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</row>
    <row r="756" spans="1:23" ht="19.5" customHeight="1" x14ac:dyDescent="0.2">
      <c r="A756" s="123"/>
      <c r="B756" s="123"/>
      <c r="C756" s="2"/>
      <c r="D756" s="24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</row>
    <row r="757" spans="1:23" ht="19.5" customHeight="1" x14ac:dyDescent="0.2">
      <c r="A757" s="123"/>
      <c r="B757" s="123"/>
      <c r="C757" s="2"/>
      <c r="D757" s="24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</row>
    <row r="758" spans="1:23" ht="19.5" customHeight="1" x14ac:dyDescent="0.2">
      <c r="A758" s="123"/>
      <c r="B758" s="123"/>
      <c r="C758" s="2"/>
      <c r="D758" s="24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</row>
    <row r="759" spans="1:23" ht="19.5" customHeight="1" x14ac:dyDescent="0.2">
      <c r="A759" s="123"/>
      <c r="B759" s="123"/>
      <c r="C759" s="2"/>
      <c r="D759" s="24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</row>
    <row r="760" spans="1:23" ht="19.5" customHeight="1" x14ac:dyDescent="0.2">
      <c r="A760" s="123"/>
      <c r="B760" s="123"/>
      <c r="C760" s="2"/>
      <c r="D760" s="24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</row>
    <row r="761" spans="1:23" ht="19.5" customHeight="1" x14ac:dyDescent="0.2">
      <c r="A761" s="123"/>
      <c r="B761" s="123"/>
      <c r="C761" s="2"/>
      <c r="D761" s="24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</row>
    <row r="762" spans="1:23" ht="19.5" customHeight="1" x14ac:dyDescent="0.2">
      <c r="A762" s="123"/>
      <c r="B762" s="123"/>
      <c r="C762" s="2"/>
      <c r="D762" s="24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</row>
    <row r="763" spans="1:23" ht="19.5" customHeight="1" x14ac:dyDescent="0.2">
      <c r="A763" s="123"/>
      <c r="B763" s="123"/>
      <c r="C763" s="2"/>
      <c r="D763" s="24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</row>
    <row r="764" spans="1:23" ht="19.5" customHeight="1" x14ac:dyDescent="0.2">
      <c r="A764" s="123"/>
      <c r="B764" s="123"/>
      <c r="C764" s="2"/>
      <c r="D764" s="24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</row>
    <row r="765" spans="1:23" ht="19.5" customHeight="1" x14ac:dyDescent="0.2">
      <c r="A765" s="123"/>
      <c r="B765" s="123"/>
      <c r="C765" s="2"/>
      <c r="D765" s="24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</row>
    <row r="766" spans="1:23" ht="19.5" customHeight="1" x14ac:dyDescent="0.2">
      <c r="A766" s="123"/>
      <c r="B766" s="123"/>
      <c r="C766" s="2"/>
      <c r="D766" s="24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</row>
    <row r="767" spans="1:23" ht="19.5" customHeight="1" x14ac:dyDescent="0.2">
      <c r="A767" s="123"/>
      <c r="B767" s="123"/>
      <c r="C767" s="2"/>
      <c r="D767" s="24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</row>
    <row r="768" spans="1:23" ht="19.5" customHeight="1" x14ac:dyDescent="0.2">
      <c r="A768" s="123"/>
      <c r="B768" s="123"/>
      <c r="C768" s="2"/>
      <c r="D768" s="24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</row>
    <row r="769" spans="1:23" ht="19.5" customHeight="1" x14ac:dyDescent="0.2">
      <c r="A769" s="123"/>
      <c r="B769" s="123"/>
      <c r="C769" s="2"/>
      <c r="D769" s="24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</row>
    <row r="770" spans="1:23" ht="19.5" customHeight="1" x14ac:dyDescent="0.2">
      <c r="A770" s="123"/>
      <c r="B770" s="123"/>
      <c r="C770" s="2"/>
      <c r="D770" s="24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</row>
    <row r="771" spans="1:23" ht="19.5" customHeight="1" x14ac:dyDescent="0.2">
      <c r="A771" s="123"/>
      <c r="B771" s="123"/>
      <c r="C771" s="2"/>
      <c r="D771" s="24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</row>
    <row r="772" spans="1:23" ht="19.5" customHeight="1" x14ac:dyDescent="0.2">
      <c r="A772" s="123"/>
      <c r="B772" s="123"/>
      <c r="C772" s="2"/>
      <c r="D772" s="24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</row>
    <row r="773" spans="1:23" ht="19.5" customHeight="1" x14ac:dyDescent="0.2">
      <c r="A773" s="123"/>
      <c r="B773" s="123"/>
      <c r="C773" s="2"/>
      <c r="D773" s="24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</row>
    <row r="774" spans="1:23" ht="19.5" customHeight="1" x14ac:dyDescent="0.2">
      <c r="A774" s="123"/>
      <c r="B774" s="123"/>
      <c r="C774" s="2"/>
      <c r="D774" s="24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</row>
    <row r="775" spans="1:23" ht="19.5" customHeight="1" x14ac:dyDescent="0.2">
      <c r="A775" s="123"/>
      <c r="B775" s="123"/>
      <c r="C775" s="2"/>
      <c r="D775" s="24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</row>
    <row r="776" spans="1:23" ht="19.5" customHeight="1" x14ac:dyDescent="0.2">
      <c r="A776" s="123"/>
      <c r="B776" s="123"/>
      <c r="C776" s="2"/>
      <c r="D776" s="24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</row>
    <row r="777" spans="1:23" ht="19.5" customHeight="1" x14ac:dyDescent="0.2">
      <c r="A777" s="123"/>
      <c r="B777" s="123"/>
      <c r="C777" s="2"/>
      <c r="D777" s="24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</row>
    <row r="778" spans="1:23" ht="19.5" customHeight="1" x14ac:dyDescent="0.2">
      <c r="A778" s="123"/>
      <c r="B778" s="123"/>
      <c r="C778" s="2"/>
      <c r="D778" s="24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</row>
    <row r="779" spans="1:23" ht="19.5" customHeight="1" x14ac:dyDescent="0.2">
      <c r="A779" s="123"/>
      <c r="B779" s="123"/>
      <c r="C779" s="2"/>
      <c r="D779" s="24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</row>
    <row r="780" spans="1:23" ht="19.5" customHeight="1" x14ac:dyDescent="0.2">
      <c r="A780" s="123"/>
      <c r="B780" s="123"/>
      <c r="C780" s="2"/>
      <c r="D780" s="24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</row>
    <row r="781" spans="1:23" ht="19.5" customHeight="1" x14ac:dyDescent="0.2">
      <c r="A781" s="123"/>
      <c r="B781" s="123"/>
      <c r="C781" s="2"/>
      <c r="D781" s="24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</row>
    <row r="782" spans="1:23" ht="19.5" customHeight="1" x14ac:dyDescent="0.2">
      <c r="A782" s="123"/>
      <c r="B782" s="123"/>
      <c r="C782" s="2"/>
      <c r="D782" s="24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</row>
    <row r="783" spans="1:23" ht="19.5" customHeight="1" x14ac:dyDescent="0.2">
      <c r="A783" s="123"/>
      <c r="B783" s="123"/>
      <c r="C783" s="2"/>
      <c r="D783" s="24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</row>
    <row r="784" spans="1:23" ht="19.5" customHeight="1" x14ac:dyDescent="0.2">
      <c r="A784" s="123"/>
      <c r="B784" s="123"/>
      <c r="C784" s="2"/>
      <c r="D784" s="24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</row>
    <row r="785" spans="1:23" ht="19.5" customHeight="1" x14ac:dyDescent="0.2">
      <c r="A785" s="123"/>
      <c r="B785" s="123"/>
      <c r="C785" s="2"/>
      <c r="D785" s="24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</row>
    <row r="786" spans="1:23" ht="19.5" customHeight="1" x14ac:dyDescent="0.2">
      <c r="A786" s="123"/>
      <c r="B786" s="123"/>
      <c r="C786" s="2"/>
      <c r="D786" s="24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</row>
    <row r="787" spans="1:23" ht="19.5" customHeight="1" x14ac:dyDescent="0.2">
      <c r="A787" s="123"/>
      <c r="B787" s="123"/>
      <c r="C787" s="2"/>
      <c r="D787" s="24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</row>
    <row r="788" spans="1:23" ht="19.5" customHeight="1" x14ac:dyDescent="0.2">
      <c r="A788" s="123"/>
      <c r="B788" s="123"/>
      <c r="C788" s="2"/>
      <c r="D788" s="24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</row>
    <row r="789" spans="1:23" ht="19.5" customHeight="1" x14ac:dyDescent="0.2">
      <c r="A789" s="123"/>
      <c r="B789" s="123"/>
      <c r="C789" s="2"/>
      <c r="D789" s="24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</row>
    <row r="790" spans="1:23" ht="19.5" customHeight="1" x14ac:dyDescent="0.2">
      <c r="A790" s="123"/>
      <c r="B790" s="123"/>
      <c r="C790" s="2"/>
      <c r="D790" s="24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</row>
    <row r="791" spans="1:23" ht="19.5" customHeight="1" x14ac:dyDescent="0.2">
      <c r="A791" s="123"/>
      <c r="B791" s="123"/>
      <c r="C791" s="2"/>
      <c r="D791" s="24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</row>
    <row r="792" spans="1:23" ht="19.5" customHeight="1" x14ac:dyDescent="0.2">
      <c r="A792" s="123"/>
      <c r="B792" s="123"/>
      <c r="C792" s="2"/>
      <c r="D792" s="24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</row>
    <row r="793" spans="1:23" ht="19.5" customHeight="1" x14ac:dyDescent="0.2">
      <c r="A793" s="123"/>
      <c r="B793" s="123"/>
      <c r="C793" s="2"/>
      <c r="D793" s="24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</row>
    <row r="794" spans="1:23" ht="19.5" customHeight="1" x14ac:dyDescent="0.2">
      <c r="A794" s="123"/>
      <c r="B794" s="123"/>
      <c r="C794" s="2"/>
      <c r="D794" s="24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</row>
    <row r="795" spans="1:23" ht="19.5" customHeight="1" x14ac:dyDescent="0.2">
      <c r="A795" s="123"/>
      <c r="B795" s="123"/>
      <c r="C795" s="2"/>
      <c r="D795" s="24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</row>
    <row r="796" spans="1:23" ht="19.5" customHeight="1" x14ac:dyDescent="0.2">
      <c r="A796" s="123"/>
      <c r="B796" s="123"/>
      <c r="C796" s="2"/>
      <c r="D796" s="24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</row>
    <row r="797" spans="1:23" ht="19.5" customHeight="1" x14ac:dyDescent="0.2">
      <c r="A797" s="123"/>
      <c r="B797" s="123"/>
      <c r="C797" s="2"/>
      <c r="D797" s="24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</row>
    <row r="798" spans="1:23" ht="19.5" customHeight="1" x14ac:dyDescent="0.2">
      <c r="A798" s="123"/>
      <c r="B798" s="123"/>
      <c r="C798" s="2"/>
      <c r="D798" s="24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</row>
    <row r="799" spans="1:23" ht="19.5" customHeight="1" x14ac:dyDescent="0.2">
      <c r="A799" s="123"/>
      <c r="B799" s="123"/>
      <c r="C799" s="2"/>
      <c r="D799" s="24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</row>
    <row r="800" spans="1:23" ht="19.5" customHeight="1" x14ac:dyDescent="0.2">
      <c r="A800" s="123"/>
      <c r="B800" s="123"/>
      <c r="C800" s="2"/>
      <c r="D800" s="24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</row>
    <row r="801" spans="1:23" ht="19.5" customHeight="1" x14ac:dyDescent="0.2">
      <c r="A801" s="123"/>
      <c r="B801" s="123"/>
      <c r="C801" s="2"/>
      <c r="D801" s="24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</row>
    <row r="802" spans="1:23" ht="19.5" customHeight="1" x14ac:dyDescent="0.2">
      <c r="A802" s="123"/>
      <c r="B802" s="123"/>
      <c r="C802" s="2"/>
      <c r="D802" s="24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</row>
    <row r="803" spans="1:23" ht="19.5" customHeight="1" x14ac:dyDescent="0.2">
      <c r="A803" s="123"/>
      <c r="B803" s="123"/>
      <c r="C803" s="2"/>
      <c r="D803" s="24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</row>
    <row r="804" spans="1:23" ht="19.5" customHeight="1" x14ac:dyDescent="0.2">
      <c r="A804" s="123"/>
      <c r="B804" s="123"/>
      <c r="C804" s="2"/>
      <c r="D804" s="24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</row>
    <row r="805" spans="1:23" ht="19.5" customHeight="1" x14ac:dyDescent="0.2">
      <c r="A805" s="123"/>
      <c r="B805" s="123"/>
      <c r="C805" s="2"/>
      <c r="D805" s="24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</row>
    <row r="806" spans="1:23" ht="19.5" customHeight="1" x14ac:dyDescent="0.2">
      <c r="A806" s="123"/>
      <c r="B806" s="123"/>
      <c r="C806" s="2"/>
      <c r="D806" s="24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</row>
    <row r="807" spans="1:23" ht="19.5" customHeight="1" x14ac:dyDescent="0.2">
      <c r="A807" s="123"/>
      <c r="B807" s="123"/>
      <c r="C807" s="2"/>
      <c r="D807" s="24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</row>
    <row r="808" spans="1:23" ht="19.5" customHeight="1" x14ac:dyDescent="0.2">
      <c r="A808" s="123"/>
      <c r="B808" s="123"/>
      <c r="C808" s="2"/>
      <c r="D808" s="24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</row>
    <row r="809" spans="1:23" ht="19.5" customHeight="1" x14ac:dyDescent="0.2">
      <c r="A809" s="123"/>
      <c r="B809" s="123"/>
      <c r="C809" s="2"/>
      <c r="D809" s="24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</row>
    <row r="810" spans="1:23" ht="19.5" customHeight="1" x14ac:dyDescent="0.2">
      <c r="A810" s="123"/>
      <c r="B810" s="123"/>
      <c r="C810" s="2"/>
      <c r="D810" s="24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</row>
    <row r="811" spans="1:23" ht="19.5" customHeight="1" x14ac:dyDescent="0.2">
      <c r="A811" s="123"/>
      <c r="B811" s="123"/>
      <c r="C811" s="2"/>
      <c r="D811" s="24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</row>
    <row r="812" spans="1:23" ht="19.5" customHeight="1" x14ac:dyDescent="0.2">
      <c r="A812" s="123"/>
      <c r="B812" s="123"/>
      <c r="C812" s="2"/>
      <c r="D812" s="24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</row>
    <row r="813" spans="1:23" ht="19.5" customHeight="1" x14ac:dyDescent="0.2">
      <c r="A813" s="123"/>
      <c r="B813" s="123"/>
      <c r="C813" s="2"/>
      <c r="D813" s="24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</row>
    <row r="814" spans="1:23" ht="19.5" customHeight="1" x14ac:dyDescent="0.2">
      <c r="A814" s="123"/>
      <c r="B814" s="123"/>
      <c r="C814" s="2"/>
      <c r="D814" s="24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</row>
    <row r="815" spans="1:23" ht="19.5" customHeight="1" x14ac:dyDescent="0.2">
      <c r="A815" s="123"/>
      <c r="B815" s="123"/>
      <c r="C815" s="2"/>
      <c r="D815" s="24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</row>
    <row r="816" spans="1:23" ht="19.5" customHeight="1" x14ac:dyDescent="0.2">
      <c r="A816" s="123"/>
      <c r="B816" s="123"/>
      <c r="C816" s="2"/>
      <c r="D816" s="24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</row>
    <row r="817" spans="1:23" ht="19.5" customHeight="1" x14ac:dyDescent="0.2">
      <c r="A817" s="123"/>
      <c r="B817" s="123"/>
      <c r="C817" s="2"/>
      <c r="D817" s="24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</row>
    <row r="818" spans="1:23" ht="19.5" customHeight="1" x14ac:dyDescent="0.2">
      <c r="A818" s="123"/>
      <c r="B818" s="123"/>
      <c r="C818" s="2"/>
      <c r="D818" s="24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</row>
    <row r="819" spans="1:23" ht="19.5" customHeight="1" x14ac:dyDescent="0.2">
      <c r="A819" s="123"/>
      <c r="B819" s="123"/>
      <c r="C819" s="2"/>
      <c r="D819" s="24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</row>
    <row r="820" spans="1:23" ht="19.5" customHeight="1" x14ac:dyDescent="0.2">
      <c r="A820" s="123"/>
      <c r="B820" s="123"/>
      <c r="C820" s="2"/>
      <c r="D820" s="24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</row>
    <row r="821" spans="1:23" ht="19.5" customHeight="1" x14ac:dyDescent="0.2">
      <c r="A821" s="123"/>
      <c r="B821" s="123"/>
      <c r="C821" s="2"/>
      <c r="D821" s="24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</row>
    <row r="822" spans="1:23" ht="19.5" customHeight="1" x14ac:dyDescent="0.2">
      <c r="A822" s="123"/>
      <c r="B822" s="123"/>
      <c r="C822" s="2"/>
      <c r="D822" s="24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</row>
    <row r="823" spans="1:23" ht="19.5" customHeight="1" x14ac:dyDescent="0.2">
      <c r="A823" s="123"/>
      <c r="B823" s="123"/>
      <c r="C823" s="2"/>
      <c r="D823" s="24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</row>
    <row r="824" spans="1:23" ht="19.5" customHeight="1" x14ac:dyDescent="0.2">
      <c r="A824" s="123"/>
      <c r="B824" s="123"/>
      <c r="C824" s="2"/>
      <c r="D824" s="24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</row>
    <row r="825" spans="1:23" ht="19.5" customHeight="1" x14ac:dyDescent="0.2">
      <c r="A825" s="123"/>
      <c r="B825" s="123"/>
      <c r="C825" s="2"/>
      <c r="D825" s="24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</row>
    <row r="826" spans="1:23" ht="19.5" customHeight="1" x14ac:dyDescent="0.2">
      <c r="A826" s="123"/>
      <c r="B826" s="123"/>
      <c r="C826" s="2"/>
      <c r="D826" s="24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</row>
    <row r="827" spans="1:23" ht="19.5" customHeight="1" x14ac:dyDescent="0.2">
      <c r="A827" s="123"/>
      <c r="B827" s="123"/>
      <c r="C827" s="2"/>
      <c r="D827" s="24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</row>
    <row r="828" spans="1:23" ht="19.5" customHeight="1" x14ac:dyDescent="0.2">
      <c r="A828" s="123"/>
      <c r="B828" s="123"/>
      <c r="C828" s="2"/>
      <c r="D828" s="24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</row>
    <row r="829" spans="1:23" ht="19.5" customHeight="1" x14ac:dyDescent="0.2">
      <c r="A829" s="123"/>
      <c r="B829" s="123"/>
      <c r="C829" s="2"/>
      <c r="D829" s="24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</row>
    <row r="830" spans="1:23" ht="19.5" customHeight="1" x14ac:dyDescent="0.2">
      <c r="A830" s="123"/>
      <c r="B830" s="123"/>
      <c r="C830" s="2"/>
      <c r="D830" s="24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</row>
    <row r="831" spans="1:23" ht="19.5" customHeight="1" x14ac:dyDescent="0.2">
      <c r="A831" s="123"/>
      <c r="B831" s="123"/>
      <c r="C831" s="2"/>
      <c r="D831" s="24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</row>
    <row r="832" spans="1:23" ht="19.5" customHeight="1" x14ac:dyDescent="0.2">
      <c r="A832" s="123"/>
      <c r="B832" s="123"/>
      <c r="C832" s="2"/>
      <c r="D832" s="24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</row>
    <row r="833" spans="1:23" ht="19.5" customHeight="1" x14ac:dyDescent="0.2">
      <c r="A833" s="123"/>
      <c r="B833" s="123"/>
      <c r="C833" s="2"/>
      <c r="D833" s="24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</row>
    <row r="834" spans="1:23" ht="19.5" customHeight="1" x14ac:dyDescent="0.2">
      <c r="A834" s="123"/>
      <c r="B834" s="123"/>
      <c r="C834" s="2"/>
      <c r="D834" s="24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</row>
    <row r="835" spans="1:23" ht="19.5" customHeight="1" x14ac:dyDescent="0.2">
      <c r="A835" s="123"/>
      <c r="B835" s="123"/>
      <c r="C835" s="2"/>
      <c r="D835" s="24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</row>
    <row r="836" spans="1:23" ht="19.5" customHeight="1" x14ac:dyDescent="0.2">
      <c r="A836" s="123"/>
      <c r="B836" s="123"/>
      <c r="C836" s="2"/>
      <c r="D836" s="24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</row>
    <row r="837" spans="1:23" ht="19.5" customHeight="1" x14ac:dyDescent="0.2">
      <c r="A837" s="123"/>
      <c r="B837" s="123"/>
      <c r="C837" s="2"/>
      <c r="D837" s="24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</row>
    <row r="838" spans="1:23" ht="19.5" customHeight="1" x14ac:dyDescent="0.2">
      <c r="A838" s="123"/>
      <c r="B838" s="123"/>
      <c r="C838" s="2"/>
      <c r="D838" s="24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</row>
    <row r="839" spans="1:23" ht="19.5" customHeight="1" x14ac:dyDescent="0.2">
      <c r="A839" s="123"/>
      <c r="B839" s="123"/>
      <c r="C839" s="2"/>
      <c r="D839" s="24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</row>
    <row r="840" spans="1:23" ht="19.5" customHeight="1" x14ac:dyDescent="0.2">
      <c r="A840" s="123"/>
      <c r="B840" s="123"/>
      <c r="C840" s="2"/>
      <c r="D840" s="24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</row>
    <row r="841" spans="1:23" ht="19.5" customHeight="1" x14ac:dyDescent="0.2">
      <c r="A841" s="123"/>
      <c r="B841" s="123"/>
      <c r="C841" s="2"/>
      <c r="D841" s="24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</row>
    <row r="842" spans="1:23" ht="19.5" customHeight="1" x14ac:dyDescent="0.2">
      <c r="A842" s="123"/>
      <c r="B842" s="123"/>
      <c r="C842" s="2"/>
      <c r="D842" s="24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</row>
    <row r="843" spans="1:23" ht="19.5" customHeight="1" x14ac:dyDescent="0.2">
      <c r="A843" s="123"/>
      <c r="B843" s="123"/>
      <c r="C843" s="2"/>
      <c r="D843" s="24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</row>
    <row r="844" spans="1:23" ht="19.5" customHeight="1" x14ac:dyDescent="0.2">
      <c r="A844" s="123"/>
      <c r="B844" s="123"/>
      <c r="C844" s="2"/>
      <c r="D844" s="24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</row>
    <row r="845" spans="1:23" ht="19.5" customHeight="1" x14ac:dyDescent="0.2">
      <c r="A845" s="123"/>
      <c r="B845" s="123"/>
      <c r="C845" s="2"/>
      <c r="D845" s="24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</row>
    <row r="846" spans="1:23" ht="19.5" customHeight="1" x14ac:dyDescent="0.2">
      <c r="A846" s="123"/>
      <c r="B846" s="123"/>
      <c r="C846" s="2"/>
      <c r="D846" s="24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</row>
    <row r="847" spans="1:23" ht="19.5" customHeight="1" x14ac:dyDescent="0.2">
      <c r="A847" s="123"/>
      <c r="B847" s="123"/>
      <c r="C847" s="2"/>
      <c r="D847" s="24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</row>
    <row r="848" spans="1:23" ht="19.5" customHeight="1" x14ac:dyDescent="0.2">
      <c r="A848" s="123"/>
      <c r="B848" s="123"/>
      <c r="C848" s="2"/>
      <c r="D848" s="24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</row>
    <row r="849" spans="1:23" ht="19.5" customHeight="1" x14ac:dyDescent="0.2">
      <c r="A849" s="123"/>
      <c r="B849" s="123"/>
      <c r="C849" s="2"/>
      <c r="D849" s="24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</row>
    <row r="850" spans="1:23" ht="19.5" customHeight="1" x14ac:dyDescent="0.2">
      <c r="A850" s="123"/>
      <c r="B850" s="123"/>
      <c r="C850" s="2"/>
      <c r="D850" s="24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</row>
    <row r="851" spans="1:23" ht="19.5" customHeight="1" x14ac:dyDescent="0.2">
      <c r="A851" s="123"/>
      <c r="B851" s="123"/>
      <c r="C851" s="2"/>
      <c r="D851" s="24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</row>
    <row r="852" spans="1:23" ht="19.5" customHeight="1" x14ac:dyDescent="0.2">
      <c r="A852" s="123"/>
      <c r="B852" s="123"/>
      <c r="C852" s="2"/>
      <c r="D852" s="24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</row>
    <row r="853" spans="1:23" ht="19.5" customHeight="1" x14ac:dyDescent="0.2">
      <c r="A853" s="123"/>
      <c r="B853" s="123"/>
      <c r="C853" s="2"/>
      <c r="D853" s="24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</row>
    <row r="854" spans="1:23" ht="19.5" customHeight="1" x14ac:dyDescent="0.2">
      <c r="A854" s="123"/>
      <c r="B854" s="123"/>
      <c r="C854" s="2"/>
      <c r="D854" s="24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</row>
    <row r="855" spans="1:23" ht="19.5" customHeight="1" x14ac:dyDescent="0.2">
      <c r="A855" s="123"/>
      <c r="B855" s="123"/>
      <c r="C855" s="2"/>
      <c r="D855" s="24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</row>
    <row r="856" spans="1:23" ht="19.5" customHeight="1" x14ac:dyDescent="0.2">
      <c r="A856" s="123"/>
      <c r="B856" s="123"/>
      <c r="C856" s="2"/>
      <c r="D856" s="24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</row>
    <row r="857" spans="1:23" ht="19.5" customHeight="1" x14ac:dyDescent="0.2">
      <c r="A857" s="123"/>
      <c r="B857" s="123"/>
      <c r="C857" s="2"/>
      <c r="D857" s="24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</row>
    <row r="858" spans="1:23" ht="19.5" customHeight="1" x14ac:dyDescent="0.2">
      <c r="A858" s="123"/>
      <c r="B858" s="123"/>
      <c r="C858" s="2"/>
      <c r="D858" s="24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</row>
    <row r="859" spans="1:23" ht="19.5" customHeight="1" x14ac:dyDescent="0.2">
      <c r="A859" s="123"/>
      <c r="B859" s="123"/>
      <c r="C859" s="2"/>
      <c r="D859" s="24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</row>
    <row r="860" spans="1:23" ht="19.5" customHeight="1" x14ac:dyDescent="0.2">
      <c r="A860" s="123"/>
      <c r="B860" s="123"/>
      <c r="C860" s="2"/>
      <c r="D860" s="24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</row>
    <row r="861" spans="1:23" ht="19.5" customHeight="1" x14ac:dyDescent="0.2">
      <c r="A861" s="123"/>
      <c r="B861" s="123"/>
      <c r="C861" s="2"/>
      <c r="D861" s="24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</row>
    <row r="862" spans="1:23" ht="19.5" customHeight="1" x14ac:dyDescent="0.2">
      <c r="A862" s="123"/>
      <c r="B862" s="123"/>
      <c r="C862" s="2"/>
      <c r="D862" s="24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</row>
    <row r="863" spans="1:23" ht="19.5" customHeight="1" x14ac:dyDescent="0.2">
      <c r="A863" s="123"/>
      <c r="B863" s="123"/>
      <c r="C863" s="2"/>
      <c r="D863" s="24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</row>
    <row r="864" spans="1:23" ht="19.5" customHeight="1" x14ac:dyDescent="0.2">
      <c r="A864" s="123"/>
      <c r="B864" s="123"/>
      <c r="C864" s="2"/>
      <c r="D864" s="24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</row>
    <row r="865" spans="1:23" ht="19.5" customHeight="1" x14ac:dyDescent="0.2">
      <c r="A865" s="123"/>
      <c r="B865" s="123"/>
      <c r="C865" s="2"/>
      <c r="D865" s="24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</row>
    <row r="866" spans="1:23" ht="19.5" customHeight="1" x14ac:dyDescent="0.2">
      <c r="A866" s="123"/>
      <c r="B866" s="123"/>
      <c r="C866" s="2"/>
      <c r="D866" s="24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</row>
    <row r="867" spans="1:23" ht="19.5" customHeight="1" x14ac:dyDescent="0.2">
      <c r="A867" s="123"/>
      <c r="B867" s="123"/>
      <c r="C867" s="2"/>
      <c r="D867" s="24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</row>
    <row r="868" spans="1:23" ht="19.5" customHeight="1" x14ac:dyDescent="0.2">
      <c r="A868" s="123"/>
      <c r="B868" s="123"/>
      <c r="C868" s="2"/>
      <c r="D868" s="24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</row>
    <row r="869" spans="1:23" ht="19.5" customHeight="1" x14ac:dyDescent="0.2">
      <c r="A869" s="123"/>
      <c r="B869" s="123"/>
      <c r="C869" s="2"/>
      <c r="D869" s="24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</row>
    <row r="870" spans="1:23" ht="19.5" customHeight="1" x14ac:dyDescent="0.2">
      <c r="A870" s="123"/>
      <c r="B870" s="123"/>
      <c r="C870" s="2"/>
      <c r="D870" s="24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</row>
    <row r="871" spans="1:23" ht="19.5" customHeight="1" x14ac:dyDescent="0.2">
      <c r="A871" s="123"/>
      <c r="B871" s="123"/>
      <c r="C871" s="2"/>
      <c r="D871" s="24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</row>
    <row r="872" spans="1:23" ht="19.5" customHeight="1" x14ac:dyDescent="0.2">
      <c r="A872" s="123"/>
      <c r="B872" s="123"/>
      <c r="C872" s="2"/>
      <c r="D872" s="24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</row>
    <row r="873" spans="1:23" ht="19.5" customHeight="1" x14ac:dyDescent="0.2">
      <c r="A873" s="123"/>
      <c r="B873" s="123"/>
      <c r="C873" s="2"/>
      <c r="D873" s="24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</row>
    <row r="874" spans="1:23" ht="19.5" customHeight="1" x14ac:dyDescent="0.2">
      <c r="A874" s="123"/>
      <c r="B874" s="123"/>
      <c r="C874" s="2"/>
      <c r="D874" s="24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</row>
    <row r="875" spans="1:23" ht="19.5" customHeight="1" x14ac:dyDescent="0.2">
      <c r="A875" s="123"/>
      <c r="B875" s="123"/>
      <c r="C875" s="2"/>
      <c r="D875" s="24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</row>
    <row r="876" spans="1:23" ht="19.5" customHeight="1" x14ac:dyDescent="0.2">
      <c r="A876" s="123"/>
      <c r="B876" s="123"/>
      <c r="C876" s="2"/>
      <c r="D876" s="24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</row>
    <row r="877" spans="1:23" ht="19.5" customHeight="1" x14ac:dyDescent="0.2">
      <c r="A877" s="123"/>
      <c r="B877" s="123"/>
      <c r="C877" s="2"/>
      <c r="D877" s="24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</row>
    <row r="878" spans="1:23" ht="19.5" customHeight="1" x14ac:dyDescent="0.2">
      <c r="A878" s="123"/>
      <c r="B878" s="123"/>
      <c r="C878" s="2"/>
      <c r="D878" s="24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</row>
    <row r="879" spans="1:23" ht="19.5" customHeight="1" x14ac:dyDescent="0.2">
      <c r="A879" s="123"/>
      <c r="B879" s="123"/>
      <c r="C879" s="2"/>
      <c r="D879" s="24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</row>
    <row r="880" spans="1:23" ht="19.5" customHeight="1" x14ac:dyDescent="0.2">
      <c r="A880" s="123"/>
      <c r="B880" s="123"/>
      <c r="C880" s="2"/>
      <c r="D880" s="24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</row>
    <row r="881" spans="1:23" ht="19.5" customHeight="1" x14ac:dyDescent="0.2">
      <c r="A881" s="123"/>
      <c r="B881" s="123"/>
      <c r="C881" s="2"/>
      <c r="D881" s="24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</row>
    <row r="882" spans="1:23" ht="19.5" customHeight="1" x14ac:dyDescent="0.2">
      <c r="A882" s="123"/>
      <c r="B882" s="123"/>
      <c r="C882" s="2"/>
      <c r="D882" s="24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</row>
    <row r="883" spans="1:23" ht="19.5" customHeight="1" x14ac:dyDescent="0.2">
      <c r="A883" s="123"/>
      <c r="B883" s="123"/>
      <c r="C883" s="2"/>
      <c r="D883" s="24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</row>
    <row r="884" spans="1:23" ht="19.5" customHeight="1" x14ac:dyDescent="0.2">
      <c r="A884" s="123"/>
      <c r="B884" s="123"/>
      <c r="C884" s="2"/>
      <c r="D884" s="24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</row>
    <row r="885" spans="1:23" ht="19.5" customHeight="1" x14ac:dyDescent="0.2">
      <c r="A885" s="123"/>
      <c r="B885" s="123"/>
      <c r="C885" s="2"/>
      <c r="D885" s="24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</row>
    <row r="886" spans="1:23" ht="19.5" customHeight="1" x14ac:dyDescent="0.2">
      <c r="A886" s="123"/>
      <c r="B886" s="123"/>
      <c r="C886" s="2"/>
      <c r="D886" s="24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</row>
    <row r="887" spans="1:23" ht="19.5" customHeight="1" x14ac:dyDescent="0.2">
      <c r="A887" s="123"/>
      <c r="B887" s="123"/>
      <c r="C887" s="2"/>
      <c r="D887" s="24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</row>
    <row r="888" spans="1:23" ht="19.5" customHeight="1" x14ac:dyDescent="0.2">
      <c r="A888" s="123"/>
      <c r="B888" s="123"/>
      <c r="C888" s="2"/>
      <c r="D888" s="24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</row>
    <row r="889" spans="1:23" ht="19.5" customHeight="1" x14ac:dyDescent="0.2">
      <c r="A889" s="123"/>
      <c r="B889" s="123"/>
      <c r="C889" s="2"/>
      <c r="D889" s="24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</row>
    <row r="890" spans="1:23" ht="19.5" customHeight="1" x14ac:dyDescent="0.2">
      <c r="A890" s="123"/>
      <c r="B890" s="123"/>
      <c r="C890" s="2"/>
      <c r="D890" s="24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</row>
    <row r="891" spans="1:23" ht="19.5" customHeight="1" x14ac:dyDescent="0.2">
      <c r="A891" s="123"/>
      <c r="B891" s="123"/>
      <c r="C891" s="2"/>
      <c r="D891" s="24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</row>
    <row r="892" spans="1:23" ht="19.5" customHeight="1" x14ac:dyDescent="0.2">
      <c r="A892" s="123"/>
      <c r="B892" s="123"/>
      <c r="C892" s="2"/>
      <c r="D892" s="24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</row>
    <row r="893" spans="1:23" ht="19.5" customHeight="1" x14ac:dyDescent="0.2">
      <c r="A893" s="123"/>
      <c r="B893" s="123"/>
      <c r="C893" s="2"/>
      <c r="D893" s="24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</row>
    <row r="894" spans="1:23" ht="19.5" customHeight="1" x14ac:dyDescent="0.2">
      <c r="A894" s="123"/>
      <c r="B894" s="123"/>
      <c r="C894" s="2"/>
      <c r="D894" s="24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</row>
    <row r="895" spans="1:23" ht="19.5" customHeight="1" x14ac:dyDescent="0.2">
      <c r="A895" s="123"/>
      <c r="B895" s="123"/>
      <c r="C895" s="2"/>
      <c r="D895" s="24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</row>
    <row r="896" spans="1:23" ht="19.5" customHeight="1" x14ac:dyDescent="0.2">
      <c r="A896" s="123"/>
      <c r="B896" s="123"/>
      <c r="C896" s="2"/>
      <c r="D896" s="24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</row>
    <row r="897" spans="1:23" ht="19.5" customHeight="1" x14ac:dyDescent="0.2">
      <c r="A897" s="123"/>
      <c r="B897" s="123"/>
      <c r="C897" s="2"/>
      <c r="D897" s="24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</row>
    <row r="898" spans="1:23" ht="19.5" customHeight="1" x14ac:dyDescent="0.2">
      <c r="A898" s="123"/>
      <c r="B898" s="123"/>
      <c r="C898" s="2"/>
      <c r="D898" s="24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</row>
    <row r="899" spans="1:23" ht="19.5" customHeight="1" x14ac:dyDescent="0.2">
      <c r="A899" s="123"/>
      <c r="B899" s="123"/>
      <c r="C899" s="2"/>
      <c r="D899" s="24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</row>
    <row r="900" spans="1:23" ht="19.5" customHeight="1" x14ac:dyDescent="0.2">
      <c r="A900" s="123"/>
      <c r="B900" s="123"/>
      <c r="C900" s="2"/>
      <c r="D900" s="24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</row>
    <row r="901" spans="1:23" ht="19.5" customHeight="1" x14ac:dyDescent="0.2">
      <c r="A901" s="123"/>
      <c r="B901" s="123"/>
      <c r="C901" s="2"/>
      <c r="D901" s="24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</row>
    <row r="902" spans="1:23" ht="19.5" customHeight="1" x14ac:dyDescent="0.2">
      <c r="A902" s="123"/>
      <c r="B902" s="123"/>
      <c r="C902" s="2"/>
      <c r="D902" s="24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</row>
    <row r="903" spans="1:23" ht="19.5" customHeight="1" x14ac:dyDescent="0.2">
      <c r="A903" s="123"/>
      <c r="B903" s="123"/>
      <c r="C903" s="2"/>
      <c r="D903" s="24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</row>
    <row r="904" spans="1:23" ht="19.5" customHeight="1" x14ac:dyDescent="0.2">
      <c r="A904" s="123"/>
      <c r="B904" s="123"/>
      <c r="C904" s="2"/>
      <c r="D904" s="24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</row>
    <row r="905" spans="1:23" ht="19.5" customHeight="1" x14ac:dyDescent="0.2">
      <c r="A905" s="123"/>
      <c r="B905" s="123"/>
      <c r="C905" s="2"/>
      <c r="D905" s="24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</row>
    <row r="906" spans="1:23" ht="19.5" customHeight="1" x14ac:dyDescent="0.2">
      <c r="A906" s="123"/>
      <c r="B906" s="123"/>
      <c r="C906" s="2"/>
      <c r="D906" s="24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</row>
    <row r="907" spans="1:23" ht="19.5" customHeight="1" x14ac:dyDescent="0.2">
      <c r="A907" s="123"/>
      <c r="B907" s="123"/>
      <c r="C907" s="2"/>
      <c r="D907" s="24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</row>
    <row r="908" spans="1:23" ht="19.5" customHeight="1" x14ac:dyDescent="0.2">
      <c r="A908" s="123"/>
      <c r="B908" s="123"/>
      <c r="C908" s="2"/>
      <c r="D908" s="24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</row>
    <row r="909" spans="1:23" ht="19.5" customHeight="1" x14ac:dyDescent="0.2">
      <c r="A909" s="123"/>
      <c r="B909" s="123"/>
      <c r="C909" s="2"/>
      <c r="D909" s="24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</row>
    <row r="910" spans="1:23" ht="19.5" customHeight="1" x14ac:dyDescent="0.2">
      <c r="A910" s="123"/>
      <c r="B910" s="123"/>
      <c r="C910" s="2"/>
      <c r="D910" s="24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</row>
    <row r="911" spans="1:23" ht="19.5" customHeight="1" x14ac:dyDescent="0.2">
      <c r="A911" s="123"/>
      <c r="B911" s="123"/>
      <c r="C911" s="2"/>
      <c r="D911" s="24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</row>
    <row r="912" spans="1:23" ht="19.5" customHeight="1" x14ac:dyDescent="0.2">
      <c r="A912" s="123"/>
      <c r="B912" s="123"/>
      <c r="C912" s="2"/>
      <c r="D912" s="24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</row>
    <row r="913" spans="1:23" ht="19.5" customHeight="1" x14ac:dyDescent="0.2">
      <c r="A913" s="123"/>
      <c r="B913" s="123"/>
      <c r="C913" s="2"/>
      <c r="D913" s="24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</row>
    <row r="914" spans="1:23" ht="19.5" customHeight="1" x14ac:dyDescent="0.2">
      <c r="A914" s="123"/>
      <c r="B914" s="123"/>
      <c r="C914" s="2"/>
      <c r="D914" s="24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</row>
    <row r="915" spans="1:23" ht="19.5" customHeight="1" x14ac:dyDescent="0.2">
      <c r="A915" s="123"/>
      <c r="B915" s="123"/>
      <c r="C915" s="2"/>
      <c r="D915" s="24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</row>
    <row r="916" spans="1:23" ht="19.5" customHeight="1" x14ac:dyDescent="0.2">
      <c r="A916" s="123"/>
      <c r="B916" s="123"/>
      <c r="C916" s="2"/>
      <c r="D916" s="24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</row>
    <row r="917" spans="1:23" ht="19.5" customHeight="1" x14ac:dyDescent="0.2">
      <c r="A917" s="123"/>
      <c r="B917" s="123"/>
      <c r="C917" s="2"/>
      <c r="D917" s="24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</row>
    <row r="918" spans="1:23" ht="19.5" customHeight="1" x14ac:dyDescent="0.2">
      <c r="A918" s="123"/>
      <c r="B918" s="123"/>
      <c r="C918" s="2"/>
      <c r="D918" s="24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</row>
    <row r="919" spans="1:23" ht="19.5" customHeight="1" x14ac:dyDescent="0.2">
      <c r="A919" s="123"/>
      <c r="B919" s="123"/>
      <c r="C919" s="2"/>
      <c r="D919" s="24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</row>
    <row r="920" spans="1:23" ht="19.5" customHeight="1" x14ac:dyDescent="0.2">
      <c r="A920" s="123"/>
      <c r="B920" s="123"/>
      <c r="C920" s="2"/>
      <c r="D920" s="24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</row>
    <row r="921" spans="1:23" ht="19.5" customHeight="1" x14ac:dyDescent="0.2">
      <c r="A921" s="123"/>
      <c r="B921" s="123"/>
      <c r="C921" s="2"/>
      <c r="D921" s="24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</row>
    <row r="922" spans="1:23" ht="19.5" customHeight="1" x14ac:dyDescent="0.2">
      <c r="A922" s="123"/>
      <c r="B922" s="123"/>
      <c r="C922" s="2"/>
      <c r="D922" s="24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</row>
    <row r="923" spans="1:23" ht="19.5" customHeight="1" x14ac:dyDescent="0.2">
      <c r="A923" s="123"/>
      <c r="B923" s="123"/>
      <c r="C923" s="2"/>
      <c r="D923" s="24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</row>
    <row r="924" spans="1:23" ht="19.5" customHeight="1" x14ac:dyDescent="0.2">
      <c r="A924" s="123"/>
      <c r="B924" s="123"/>
      <c r="C924" s="2"/>
      <c r="D924" s="24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</row>
    <row r="925" spans="1:23" ht="19.5" customHeight="1" x14ac:dyDescent="0.2">
      <c r="A925" s="123"/>
      <c r="B925" s="123"/>
      <c r="C925" s="2"/>
      <c r="D925" s="24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</row>
    <row r="926" spans="1:23" ht="19.5" customHeight="1" x14ac:dyDescent="0.2">
      <c r="A926" s="123"/>
      <c r="B926" s="123"/>
      <c r="C926" s="2"/>
      <c r="D926" s="24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</row>
    <row r="927" spans="1:23" ht="19.5" customHeight="1" x14ac:dyDescent="0.2">
      <c r="A927" s="123"/>
      <c r="B927" s="123"/>
      <c r="C927" s="2"/>
      <c r="D927" s="24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</row>
    <row r="928" spans="1:23" ht="19.5" customHeight="1" x14ac:dyDescent="0.2">
      <c r="A928" s="123"/>
      <c r="B928" s="123"/>
      <c r="C928" s="2"/>
      <c r="D928" s="24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</row>
    <row r="929" spans="1:23" ht="19.5" customHeight="1" x14ac:dyDescent="0.2">
      <c r="A929" s="123"/>
      <c r="B929" s="123"/>
      <c r="C929" s="2"/>
      <c r="D929" s="24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</row>
    <row r="930" spans="1:23" ht="19.5" customHeight="1" x14ac:dyDescent="0.2">
      <c r="A930" s="123"/>
      <c r="B930" s="123"/>
      <c r="C930" s="2"/>
      <c r="D930" s="24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</row>
    <row r="931" spans="1:23" ht="19.5" customHeight="1" x14ac:dyDescent="0.2">
      <c r="A931" s="123"/>
      <c r="B931" s="123"/>
      <c r="C931" s="2"/>
      <c r="D931" s="24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</row>
    <row r="932" spans="1:23" ht="19.5" customHeight="1" x14ac:dyDescent="0.2">
      <c r="A932" s="123"/>
      <c r="B932" s="123"/>
      <c r="C932" s="2"/>
      <c r="D932" s="24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</row>
    <row r="933" spans="1:23" ht="19.5" customHeight="1" x14ac:dyDescent="0.2">
      <c r="A933" s="123"/>
      <c r="B933" s="123"/>
      <c r="C933" s="2"/>
      <c r="D933" s="24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</row>
    <row r="934" spans="1:23" ht="19.5" customHeight="1" x14ac:dyDescent="0.2">
      <c r="A934" s="123"/>
      <c r="B934" s="123"/>
      <c r="C934" s="2"/>
      <c r="D934" s="24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</row>
    <row r="935" spans="1:23" ht="19.5" customHeight="1" x14ac:dyDescent="0.2">
      <c r="A935" s="123"/>
      <c r="B935" s="123"/>
      <c r="C935" s="2"/>
      <c r="D935" s="24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</row>
    <row r="936" spans="1:23" ht="19.5" customHeight="1" x14ac:dyDescent="0.2">
      <c r="A936" s="123"/>
      <c r="B936" s="123"/>
      <c r="C936" s="2"/>
      <c r="D936" s="24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</row>
    <row r="937" spans="1:23" ht="19.5" customHeight="1" x14ac:dyDescent="0.2">
      <c r="A937" s="123"/>
      <c r="B937" s="123"/>
      <c r="C937" s="2"/>
      <c r="D937" s="24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</row>
    <row r="938" spans="1:23" ht="19.5" customHeight="1" x14ac:dyDescent="0.2">
      <c r="A938" s="123"/>
      <c r="B938" s="123"/>
      <c r="C938" s="2"/>
      <c r="D938" s="24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</row>
    <row r="939" spans="1:23" ht="19.5" customHeight="1" x14ac:dyDescent="0.2">
      <c r="A939" s="123"/>
      <c r="B939" s="123"/>
      <c r="C939" s="2"/>
      <c r="D939" s="24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</row>
    <row r="940" spans="1:23" ht="19.5" customHeight="1" x14ac:dyDescent="0.2">
      <c r="A940" s="123"/>
      <c r="B940" s="123"/>
      <c r="C940" s="2"/>
      <c r="D940" s="24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</row>
    <row r="941" spans="1:23" ht="19.5" customHeight="1" x14ac:dyDescent="0.2">
      <c r="A941" s="123"/>
      <c r="B941" s="123"/>
      <c r="C941" s="2"/>
      <c r="D941" s="24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</row>
    <row r="942" spans="1:23" ht="19.5" customHeight="1" x14ac:dyDescent="0.2">
      <c r="A942" s="123"/>
      <c r="B942" s="123"/>
      <c r="C942" s="2"/>
      <c r="D942" s="24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</row>
    <row r="943" spans="1:23" ht="19.5" customHeight="1" x14ac:dyDescent="0.2">
      <c r="A943" s="123"/>
      <c r="B943" s="123"/>
      <c r="C943" s="2"/>
      <c r="D943" s="24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</row>
    <row r="944" spans="1:23" ht="19.5" customHeight="1" x14ac:dyDescent="0.2">
      <c r="A944" s="123"/>
      <c r="B944" s="123"/>
      <c r="C944" s="2"/>
      <c r="D944" s="24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</row>
    <row r="945" spans="1:23" ht="19.5" customHeight="1" x14ac:dyDescent="0.2">
      <c r="A945" s="123"/>
      <c r="B945" s="123"/>
      <c r="C945" s="2"/>
      <c r="D945" s="24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</row>
    <row r="946" spans="1:23" ht="19.5" customHeight="1" x14ac:dyDescent="0.2">
      <c r="A946" s="123"/>
      <c r="B946" s="123"/>
      <c r="C946" s="2"/>
      <c r="D946" s="24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</row>
    <row r="947" spans="1:23" ht="19.5" customHeight="1" x14ac:dyDescent="0.2">
      <c r="A947" s="123"/>
      <c r="B947" s="123"/>
      <c r="C947" s="2"/>
      <c r="D947" s="24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</row>
    <row r="948" spans="1:23" ht="19.5" customHeight="1" x14ac:dyDescent="0.2">
      <c r="A948" s="123"/>
      <c r="B948" s="123"/>
      <c r="C948" s="2"/>
      <c r="D948" s="24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</row>
    <row r="949" spans="1:23" ht="19.5" customHeight="1" x14ac:dyDescent="0.2">
      <c r="A949" s="123"/>
      <c r="B949" s="123"/>
      <c r="C949" s="2"/>
      <c r="D949" s="24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</row>
    <row r="950" spans="1:23" ht="19.5" customHeight="1" x14ac:dyDescent="0.2">
      <c r="A950" s="123"/>
      <c r="B950" s="123"/>
      <c r="C950" s="2"/>
      <c r="D950" s="24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</row>
    <row r="951" spans="1:23" ht="19.5" customHeight="1" x14ac:dyDescent="0.2">
      <c r="A951" s="123"/>
      <c r="B951" s="123"/>
      <c r="C951" s="2"/>
      <c r="D951" s="24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</row>
    <row r="952" spans="1:23" ht="19.5" customHeight="1" x14ac:dyDescent="0.2">
      <c r="A952" s="123"/>
      <c r="B952" s="123"/>
      <c r="C952" s="2"/>
      <c r="D952" s="24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</row>
    <row r="953" spans="1:23" ht="19.5" customHeight="1" x14ac:dyDescent="0.2">
      <c r="A953" s="123"/>
      <c r="B953" s="123"/>
      <c r="C953" s="2"/>
      <c r="D953" s="24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</row>
    <row r="954" spans="1:23" ht="19.5" customHeight="1" x14ac:dyDescent="0.2">
      <c r="A954" s="123"/>
      <c r="B954" s="123"/>
      <c r="C954" s="2"/>
      <c r="D954" s="24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</row>
    <row r="955" spans="1:23" ht="19.5" customHeight="1" x14ac:dyDescent="0.2">
      <c r="A955" s="123"/>
      <c r="B955" s="123"/>
      <c r="C955" s="2"/>
      <c r="D955" s="24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</row>
    <row r="956" spans="1:23" ht="19.5" customHeight="1" x14ac:dyDescent="0.2">
      <c r="A956" s="123"/>
      <c r="B956" s="123"/>
      <c r="C956" s="2"/>
      <c r="D956" s="24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</row>
    <row r="957" spans="1:23" ht="19.5" customHeight="1" x14ac:dyDescent="0.2">
      <c r="A957" s="123"/>
      <c r="B957" s="123"/>
      <c r="C957" s="2"/>
      <c r="D957" s="24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</row>
    <row r="958" spans="1:23" ht="19.5" customHeight="1" x14ac:dyDescent="0.2">
      <c r="A958" s="123"/>
      <c r="B958" s="123"/>
      <c r="C958" s="2"/>
      <c r="D958" s="24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</row>
    <row r="959" spans="1:23" ht="19.5" customHeight="1" x14ac:dyDescent="0.2">
      <c r="A959" s="123"/>
      <c r="B959" s="123"/>
      <c r="C959" s="2"/>
      <c r="D959" s="24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</row>
    <row r="960" spans="1:23" ht="19.5" customHeight="1" x14ac:dyDescent="0.2">
      <c r="A960" s="123"/>
      <c r="B960" s="123"/>
      <c r="C960" s="2"/>
      <c r="D960" s="24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</row>
    <row r="961" spans="1:23" ht="19.5" customHeight="1" x14ac:dyDescent="0.2">
      <c r="A961" s="123"/>
      <c r="B961" s="123"/>
      <c r="C961" s="2"/>
      <c r="D961" s="24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</row>
    <row r="962" spans="1:23" ht="19.5" customHeight="1" x14ac:dyDescent="0.2">
      <c r="A962" s="123"/>
      <c r="B962" s="123"/>
      <c r="C962" s="2"/>
      <c r="D962" s="24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</row>
    <row r="963" spans="1:23" ht="19.5" customHeight="1" x14ac:dyDescent="0.2">
      <c r="A963" s="123"/>
      <c r="B963" s="123"/>
      <c r="C963" s="2"/>
      <c r="D963" s="24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</row>
    <row r="964" spans="1:23" ht="19.5" customHeight="1" x14ac:dyDescent="0.2">
      <c r="A964" s="123"/>
      <c r="B964" s="123"/>
      <c r="C964" s="2"/>
      <c r="D964" s="24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</row>
    <row r="965" spans="1:23" ht="19.5" customHeight="1" x14ac:dyDescent="0.2">
      <c r="A965" s="123"/>
      <c r="B965" s="123"/>
      <c r="C965" s="2"/>
      <c r="D965" s="24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</row>
    <row r="966" spans="1:23" ht="19.5" customHeight="1" x14ac:dyDescent="0.2">
      <c r="A966" s="123"/>
      <c r="B966" s="123"/>
      <c r="C966" s="2"/>
      <c r="D966" s="24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</row>
    <row r="967" spans="1:23" ht="19.5" customHeight="1" x14ac:dyDescent="0.2">
      <c r="A967" s="123"/>
      <c r="B967" s="123"/>
      <c r="C967" s="2"/>
      <c r="D967" s="24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</row>
    <row r="968" spans="1:23" ht="19.5" customHeight="1" x14ac:dyDescent="0.2">
      <c r="A968" s="123"/>
      <c r="B968" s="123"/>
      <c r="C968" s="2"/>
      <c r="D968" s="24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</row>
    <row r="969" spans="1:23" ht="19.5" customHeight="1" x14ac:dyDescent="0.2">
      <c r="A969" s="123"/>
      <c r="B969" s="123"/>
      <c r="C969" s="2"/>
      <c r="D969" s="24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</row>
    <row r="970" spans="1:23" ht="19.5" customHeight="1" x14ac:dyDescent="0.2">
      <c r="A970" s="123"/>
      <c r="B970" s="123"/>
      <c r="C970" s="2"/>
      <c r="D970" s="24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</row>
    <row r="971" spans="1:23" ht="19.5" customHeight="1" x14ac:dyDescent="0.2">
      <c r="A971" s="123"/>
      <c r="B971" s="123"/>
      <c r="C971" s="2"/>
      <c r="D971" s="24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</row>
    <row r="972" spans="1:23" ht="19.5" customHeight="1" x14ac:dyDescent="0.2">
      <c r="A972" s="123"/>
      <c r="B972" s="123"/>
      <c r="C972" s="2"/>
      <c r="D972" s="24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</row>
    <row r="973" spans="1:23" ht="19.5" customHeight="1" x14ac:dyDescent="0.2">
      <c r="A973" s="123"/>
      <c r="B973" s="123"/>
      <c r="C973" s="2"/>
      <c r="D973" s="24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</row>
    <row r="974" spans="1:23" ht="19.5" customHeight="1" x14ac:dyDescent="0.2">
      <c r="A974" s="123"/>
      <c r="B974" s="123"/>
      <c r="C974" s="2"/>
      <c r="D974" s="24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</row>
    <row r="975" spans="1:23" ht="19.5" customHeight="1" x14ac:dyDescent="0.2">
      <c r="A975" s="123"/>
      <c r="B975" s="123"/>
      <c r="C975" s="2"/>
      <c r="D975" s="24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</row>
    <row r="976" spans="1:23" ht="19.5" customHeight="1" x14ac:dyDescent="0.2">
      <c r="A976" s="123"/>
      <c r="B976" s="123"/>
      <c r="C976" s="2"/>
      <c r="D976" s="24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</row>
    <row r="977" spans="1:23" ht="19.5" customHeight="1" x14ac:dyDescent="0.2">
      <c r="A977" s="123"/>
      <c r="B977" s="123"/>
      <c r="C977" s="2"/>
      <c r="D977" s="24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</row>
    <row r="978" spans="1:23" ht="19.5" customHeight="1" x14ac:dyDescent="0.2">
      <c r="A978" s="123"/>
      <c r="B978" s="123"/>
      <c r="C978" s="2"/>
      <c r="D978" s="24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</row>
    <row r="979" spans="1:23" ht="19.5" customHeight="1" x14ac:dyDescent="0.2">
      <c r="A979" s="123"/>
      <c r="B979" s="123"/>
      <c r="C979" s="2"/>
      <c r="D979" s="24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</row>
    <row r="980" spans="1:23" ht="19.5" customHeight="1" x14ac:dyDescent="0.2">
      <c r="A980" s="123"/>
      <c r="B980" s="123"/>
      <c r="C980" s="2"/>
      <c r="D980" s="24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</row>
    <row r="981" spans="1:23" ht="19.5" customHeight="1" x14ac:dyDescent="0.2">
      <c r="A981" s="123"/>
      <c r="B981" s="123"/>
      <c r="C981" s="2"/>
      <c r="D981" s="24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</row>
    <row r="982" spans="1:23" ht="19.5" customHeight="1" x14ac:dyDescent="0.2">
      <c r="A982" s="123"/>
      <c r="B982" s="123"/>
      <c r="C982" s="2"/>
      <c r="D982" s="24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</row>
    <row r="983" spans="1:23" ht="19.5" customHeight="1" x14ac:dyDescent="0.2">
      <c r="A983" s="123"/>
      <c r="B983" s="123"/>
      <c r="C983" s="2"/>
      <c r="D983" s="24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</row>
    <row r="984" spans="1:23" ht="19.5" customHeight="1" x14ac:dyDescent="0.2">
      <c r="A984" s="123"/>
      <c r="B984" s="123"/>
      <c r="C984" s="2"/>
      <c r="D984" s="24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</row>
    <row r="985" spans="1:23" ht="19.5" customHeight="1" x14ac:dyDescent="0.2">
      <c r="A985" s="123"/>
      <c r="B985" s="123"/>
      <c r="C985" s="2"/>
      <c r="D985" s="24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</row>
    <row r="986" spans="1:23" ht="19.5" customHeight="1" x14ac:dyDescent="0.2">
      <c r="A986" s="123"/>
      <c r="B986" s="123"/>
      <c r="C986" s="2"/>
      <c r="D986" s="24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</row>
    <row r="987" spans="1:23" ht="19.5" customHeight="1" x14ac:dyDescent="0.2">
      <c r="A987" s="123"/>
      <c r="B987" s="123"/>
      <c r="C987" s="2"/>
      <c r="D987" s="24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</row>
    <row r="988" spans="1:23" ht="19.5" customHeight="1" x14ac:dyDescent="0.2">
      <c r="A988" s="123"/>
      <c r="B988" s="123"/>
      <c r="C988" s="2"/>
      <c r="D988" s="24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</row>
    <row r="989" spans="1:23" ht="19.5" customHeight="1" x14ac:dyDescent="0.2">
      <c r="A989" s="123"/>
      <c r="B989" s="123"/>
      <c r="C989" s="2"/>
      <c r="D989" s="24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</row>
    <row r="990" spans="1:23" ht="19.5" customHeight="1" x14ac:dyDescent="0.2">
      <c r="A990" s="123"/>
      <c r="B990" s="123"/>
      <c r="C990" s="2"/>
      <c r="D990" s="24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</row>
    <row r="991" spans="1:23" ht="19.5" customHeight="1" x14ac:dyDescent="0.2">
      <c r="A991" s="123"/>
      <c r="B991" s="123"/>
      <c r="C991" s="2"/>
      <c r="D991" s="24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</row>
    <row r="992" spans="1:23" ht="19.5" customHeight="1" x14ac:dyDescent="0.2">
      <c r="A992" s="123"/>
      <c r="B992" s="123"/>
      <c r="C992" s="2"/>
      <c r="D992" s="24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</row>
    <row r="993" spans="1:23" ht="19.5" customHeight="1" x14ac:dyDescent="0.2">
      <c r="A993" s="123"/>
      <c r="B993" s="123"/>
      <c r="C993" s="2"/>
      <c r="D993" s="24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</row>
    <row r="994" spans="1:23" ht="19.5" customHeight="1" x14ac:dyDescent="0.2">
      <c r="A994" s="123"/>
      <c r="B994" s="123"/>
      <c r="C994" s="2"/>
      <c r="D994" s="24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</row>
    <row r="995" spans="1:23" ht="19.5" customHeight="1" x14ac:dyDescent="0.2">
      <c r="A995" s="123"/>
      <c r="B995" s="123"/>
      <c r="C995" s="2"/>
      <c r="D995" s="24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</row>
    <row r="996" spans="1:23" ht="19.5" customHeight="1" x14ac:dyDescent="0.2">
      <c r="A996" s="123"/>
      <c r="B996" s="123"/>
      <c r="C996" s="2"/>
      <c r="D996" s="24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</row>
    <row r="997" spans="1:23" ht="19.5" customHeight="1" x14ac:dyDescent="0.2">
      <c r="A997" s="123"/>
      <c r="B997" s="123"/>
      <c r="C997" s="2"/>
      <c r="D997" s="24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</row>
    <row r="998" spans="1:23" ht="19.5" customHeight="1" x14ac:dyDescent="0.2">
      <c r="A998" s="123"/>
      <c r="B998" s="123"/>
      <c r="C998" s="2"/>
      <c r="D998" s="24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</row>
    <row r="999" spans="1:23" ht="19.5" customHeight="1" x14ac:dyDescent="0.2">
      <c r="A999" s="123"/>
      <c r="B999" s="123"/>
      <c r="C999" s="2"/>
      <c r="D999" s="24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</row>
  </sheetData>
  <sheetProtection algorithmName="SHA-512" hashValue="uE0o+fQP80tyKiN2X6hyXfPXVUOBmqRruton8d7epCxwtD/fJLcL8c/Y+QGlgLwGJX+rQBZbZIqcX2HFLztAZQ==" saltValue="BDKKQf/5J7p8NdHDf5MmEg==" spinCount="100000" sheet="1" objects="1" scenarios="1" formatCells="0" formatColumns="0" formatRows="0" selectLockedCells="1"/>
  <autoFilter ref="A13:S14" xr:uid="{00000000-0009-0000-0000-000004000000}"/>
  <mergeCells count="126">
    <mergeCell ref="A40:A41"/>
    <mergeCell ref="A42:A43"/>
    <mergeCell ref="A44:A45"/>
    <mergeCell ref="A52:A54"/>
    <mergeCell ref="B52:B54"/>
    <mergeCell ref="A49:A51"/>
    <mergeCell ref="B49:B51"/>
    <mergeCell ref="C52:C54"/>
    <mergeCell ref="C40:C41"/>
    <mergeCell ref="C42:C43"/>
    <mergeCell ref="C44:C45"/>
    <mergeCell ref="B40:B41"/>
    <mergeCell ref="B42:B43"/>
    <mergeCell ref="B44:B45"/>
    <mergeCell ref="C49:C51"/>
    <mergeCell ref="A46:A47"/>
    <mergeCell ref="B46:B47"/>
    <mergeCell ref="C46:C47"/>
    <mergeCell ref="A30:A31"/>
    <mergeCell ref="B30:B31"/>
    <mergeCell ref="C30:C31"/>
    <mergeCell ref="D30:D31"/>
    <mergeCell ref="B32:B33"/>
    <mergeCell ref="C32:C33"/>
    <mergeCell ref="D32:D33"/>
    <mergeCell ref="A32:A33"/>
    <mergeCell ref="C38:C39"/>
    <mergeCell ref="D34:D35"/>
    <mergeCell ref="D36:D37"/>
    <mergeCell ref="D38:D39"/>
    <mergeCell ref="C34:C35"/>
    <mergeCell ref="C36:C37"/>
    <mergeCell ref="A34:A35"/>
    <mergeCell ref="A36:A37"/>
    <mergeCell ref="A38:A39"/>
    <mergeCell ref="A18:A19"/>
    <mergeCell ref="A26:A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A24:A25"/>
    <mergeCell ref="B24:B25"/>
    <mergeCell ref="C24:C25"/>
    <mergeCell ref="D24:D25"/>
    <mergeCell ref="C22:C23"/>
    <mergeCell ref="D22:D23"/>
    <mergeCell ref="B26:B27"/>
    <mergeCell ref="C26:C27"/>
    <mergeCell ref="D26:D27"/>
    <mergeCell ref="A13:A14"/>
    <mergeCell ref="B13:B14"/>
    <mergeCell ref="E13:E14"/>
    <mergeCell ref="A16:A17"/>
    <mergeCell ref="B16:B17"/>
    <mergeCell ref="C16:C17"/>
    <mergeCell ref="D16:D17"/>
    <mergeCell ref="R52:R54"/>
    <mergeCell ref="I52:I54"/>
    <mergeCell ref="J52:J54"/>
    <mergeCell ref="K49:K51"/>
    <mergeCell ref="L49:L51"/>
    <mergeCell ref="M49:M51"/>
    <mergeCell ref="N49:N51"/>
    <mergeCell ref="O49:O51"/>
    <mergeCell ref="P49:P51"/>
    <mergeCell ref="Q49:Q51"/>
    <mergeCell ref="K52:K54"/>
    <mergeCell ref="L52:L54"/>
    <mergeCell ref="M52:M54"/>
    <mergeCell ref="P13:P14"/>
    <mergeCell ref="Q13:Q14"/>
    <mergeCell ref="F13:F14"/>
    <mergeCell ref="G13:G14"/>
    <mergeCell ref="P63:R63"/>
    <mergeCell ref="C6:D6"/>
    <mergeCell ref="C8:D8"/>
    <mergeCell ref="F8:G8"/>
    <mergeCell ref="F10:G10"/>
    <mergeCell ref="E49:E51"/>
    <mergeCell ref="F49:F51"/>
    <mergeCell ref="G49:G51"/>
    <mergeCell ref="H49:H51"/>
    <mergeCell ref="I49:I51"/>
    <mergeCell ref="J49:J51"/>
    <mergeCell ref="H52:H54"/>
    <mergeCell ref="R13:R14"/>
    <mergeCell ref="N52:N54"/>
    <mergeCell ref="D40:D41"/>
    <mergeCell ref="D42:D43"/>
    <mergeCell ref="D44:D45"/>
    <mergeCell ref="K13:K14"/>
    <mergeCell ref="L13:L14"/>
    <mergeCell ref="M13:M14"/>
    <mergeCell ref="N13:N14"/>
    <mergeCell ref="O13:O14"/>
    <mergeCell ref="C18:C19"/>
    <mergeCell ref="D18:D19"/>
    <mergeCell ref="S52:S54"/>
    <mergeCell ref="S49:S51"/>
    <mergeCell ref="O52:O54"/>
    <mergeCell ref="P52:P54"/>
    <mergeCell ref="R49:R51"/>
    <mergeCell ref="B3:D3"/>
    <mergeCell ref="B4:D4"/>
    <mergeCell ref="B34:B35"/>
    <mergeCell ref="B36:B37"/>
    <mergeCell ref="B38:B39"/>
    <mergeCell ref="D49:D51"/>
    <mergeCell ref="D52:D54"/>
    <mergeCell ref="E52:E54"/>
    <mergeCell ref="F52:F54"/>
    <mergeCell ref="G52:G54"/>
    <mergeCell ref="Q52:Q54"/>
    <mergeCell ref="H13:H14"/>
    <mergeCell ref="I13:I14"/>
    <mergeCell ref="J13:J14"/>
    <mergeCell ref="S13:S14"/>
    <mergeCell ref="B18:B19"/>
    <mergeCell ref="D46:D47"/>
  </mergeCells>
  <conditionalFormatting sqref="E16:S16 E24:S24">
    <cfRule type="cellIs" dxfId="449" priority="1807" stopIfTrue="1" operator="equal">
      <formula>0</formula>
    </cfRule>
    <cfRule type="cellIs" dxfId="448" priority="1808" stopIfTrue="1" operator="greaterThan">
      <formula>0.0000001</formula>
    </cfRule>
  </conditionalFormatting>
  <conditionalFormatting sqref="E16:S16 E24:S24">
    <cfRule type="cellIs" dxfId="447" priority="1805" stopIfTrue="1" operator="equal">
      <formula>0</formula>
    </cfRule>
    <cfRule type="cellIs" dxfId="446" priority="1806" stopIfTrue="1" operator="greaterThan">
      <formula>0.0000001</formula>
    </cfRule>
  </conditionalFormatting>
  <conditionalFormatting sqref="E16:S16">
    <cfRule type="cellIs" dxfId="445" priority="1803" stopIfTrue="1" operator="equal">
      <formula>0</formula>
    </cfRule>
    <cfRule type="cellIs" dxfId="444" priority="1804" stopIfTrue="1" operator="greaterThan">
      <formula>0.0000001</formula>
    </cfRule>
  </conditionalFormatting>
  <conditionalFormatting sqref="E16:S16 E24:S24">
    <cfRule type="cellIs" dxfId="443" priority="1801" stopIfTrue="1" operator="equal">
      <formula>0</formula>
    </cfRule>
    <cfRule type="cellIs" dxfId="442" priority="1802" stopIfTrue="1" operator="greaterThan">
      <formula>0.0000001</formula>
    </cfRule>
  </conditionalFormatting>
  <conditionalFormatting sqref="E16:S16">
    <cfRule type="cellIs" dxfId="441" priority="1799" stopIfTrue="1" operator="equal">
      <formula>0</formula>
    </cfRule>
    <cfRule type="cellIs" dxfId="440" priority="1800" stopIfTrue="1" operator="greaterThan">
      <formula>0.0000001</formula>
    </cfRule>
  </conditionalFormatting>
  <conditionalFormatting sqref="E16:S16">
    <cfRule type="cellIs" dxfId="439" priority="1797" stopIfTrue="1" operator="equal">
      <formula>0</formula>
    </cfRule>
    <cfRule type="cellIs" dxfId="438" priority="1798" stopIfTrue="1" operator="greaterThan">
      <formula>0.0000001</formula>
    </cfRule>
  </conditionalFormatting>
  <conditionalFormatting sqref="E16:S16">
    <cfRule type="cellIs" dxfId="437" priority="1795" stopIfTrue="1" operator="equal">
      <formula>0</formula>
    </cfRule>
    <cfRule type="cellIs" dxfId="436" priority="1796" stopIfTrue="1" operator="greaterThan">
      <formula>0.0000001</formula>
    </cfRule>
  </conditionalFormatting>
  <conditionalFormatting sqref="E16:S16">
    <cfRule type="cellIs" dxfId="435" priority="1793" stopIfTrue="1" operator="equal">
      <formula>0</formula>
    </cfRule>
    <cfRule type="cellIs" dxfId="434" priority="1794" stopIfTrue="1" operator="greaterThan">
      <formula>0.0000001</formula>
    </cfRule>
  </conditionalFormatting>
  <conditionalFormatting sqref="E16:S16">
    <cfRule type="cellIs" dxfId="433" priority="1791" stopIfTrue="1" operator="equal">
      <formula>0</formula>
    </cfRule>
    <cfRule type="cellIs" dxfId="432" priority="1792" stopIfTrue="1" operator="greaterThan">
      <formula>0.0000001</formula>
    </cfRule>
  </conditionalFormatting>
  <conditionalFormatting sqref="E16:S16">
    <cfRule type="cellIs" dxfId="431" priority="1789" stopIfTrue="1" operator="equal">
      <formula>0</formula>
    </cfRule>
    <cfRule type="cellIs" dxfId="430" priority="1790" stopIfTrue="1" operator="greaterThan">
      <formula>0.0000001</formula>
    </cfRule>
  </conditionalFormatting>
  <conditionalFormatting sqref="E16:S16">
    <cfRule type="cellIs" dxfId="429" priority="1787" stopIfTrue="1" operator="equal">
      <formula>0</formula>
    </cfRule>
    <cfRule type="cellIs" dxfId="428" priority="1788" stopIfTrue="1" operator="greaterThan">
      <formula>0.0000001</formula>
    </cfRule>
  </conditionalFormatting>
  <conditionalFormatting sqref="E16:S16">
    <cfRule type="cellIs" dxfId="427" priority="1785" stopIfTrue="1" operator="equal">
      <formula>0</formula>
    </cfRule>
    <cfRule type="cellIs" dxfId="426" priority="1786" stopIfTrue="1" operator="greaterThan">
      <formula>0.0000001</formula>
    </cfRule>
  </conditionalFormatting>
  <conditionalFormatting sqref="E16:S16">
    <cfRule type="cellIs" dxfId="425" priority="1783" stopIfTrue="1" operator="equal">
      <formula>0</formula>
    </cfRule>
    <cfRule type="cellIs" dxfId="424" priority="1784" stopIfTrue="1" operator="greaterThan">
      <formula>0.0000001</formula>
    </cfRule>
  </conditionalFormatting>
  <conditionalFormatting sqref="E16:S16">
    <cfRule type="cellIs" dxfId="423" priority="1781" stopIfTrue="1" operator="equal">
      <formula>0</formula>
    </cfRule>
    <cfRule type="cellIs" dxfId="422" priority="1782" stopIfTrue="1" operator="greaterThan">
      <formula>0.0000001</formula>
    </cfRule>
  </conditionalFormatting>
  <conditionalFormatting sqref="E16:S16">
    <cfRule type="cellIs" dxfId="421" priority="1779" stopIfTrue="1" operator="equal">
      <formula>0</formula>
    </cfRule>
    <cfRule type="cellIs" dxfId="420" priority="1780" stopIfTrue="1" operator="greaterThan">
      <formula>0.0000001</formula>
    </cfRule>
  </conditionalFormatting>
  <conditionalFormatting sqref="E18:S18">
    <cfRule type="cellIs" dxfId="419" priority="719" stopIfTrue="1" operator="equal">
      <formula>0</formula>
    </cfRule>
    <cfRule type="cellIs" dxfId="418" priority="720" stopIfTrue="1" operator="greaterThan">
      <formula>0.0000001</formula>
    </cfRule>
  </conditionalFormatting>
  <conditionalFormatting sqref="E18:S18">
    <cfRule type="cellIs" dxfId="417" priority="717" stopIfTrue="1" operator="equal">
      <formula>0</formula>
    </cfRule>
    <cfRule type="cellIs" dxfId="416" priority="718" stopIfTrue="1" operator="greaterThan">
      <formula>0.0000001</formula>
    </cfRule>
  </conditionalFormatting>
  <conditionalFormatting sqref="E18:S18">
    <cfRule type="cellIs" dxfId="415" priority="715" stopIfTrue="1" operator="equal">
      <formula>0</formula>
    </cfRule>
    <cfRule type="cellIs" dxfId="414" priority="716" stopIfTrue="1" operator="greaterThan">
      <formula>0.0000001</formula>
    </cfRule>
  </conditionalFormatting>
  <conditionalFormatting sqref="E18:S18">
    <cfRule type="cellIs" dxfId="413" priority="713" stopIfTrue="1" operator="equal">
      <formula>0</formula>
    </cfRule>
    <cfRule type="cellIs" dxfId="412" priority="714" stopIfTrue="1" operator="greaterThan">
      <formula>0.0000001</formula>
    </cfRule>
  </conditionalFormatting>
  <conditionalFormatting sqref="E18:S18">
    <cfRule type="cellIs" dxfId="411" priority="711" stopIfTrue="1" operator="equal">
      <formula>0</formula>
    </cfRule>
    <cfRule type="cellIs" dxfId="410" priority="712" stopIfTrue="1" operator="greaterThan">
      <formula>0.0000001</formula>
    </cfRule>
  </conditionalFormatting>
  <conditionalFormatting sqref="E18:S18">
    <cfRule type="cellIs" dxfId="409" priority="709" stopIfTrue="1" operator="equal">
      <formula>0</formula>
    </cfRule>
    <cfRule type="cellIs" dxfId="408" priority="710" stopIfTrue="1" operator="greaterThan">
      <formula>0.0000001</formula>
    </cfRule>
  </conditionalFormatting>
  <conditionalFormatting sqref="E18:S18">
    <cfRule type="cellIs" dxfId="407" priority="707" stopIfTrue="1" operator="equal">
      <formula>0</formula>
    </cfRule>
    <cfRule type="cellIs" dxfId="406" priority="708" stopIfTrue="1" operator="greaterThan">
      <formula>0.0000001</formula>
    </cfRule>
  </conditionalFormatting>
  <conditionalFormatting sqref="E18:S18">
    <cfRule type="cellIs" dxfId="405" priority="705" stopIfTrue="1" operator="equal">
      <formula>0</formula>
    </cfRule>
    <cfRule type="cellIs" dxfId="404" priority="706" stopIfTrue="1" operator="greaterThan">
      <formula>0.0000001</formula>
    </cfRule>
  </conditionalFormatting>
  <conditionalFormatting sqref="E18:S18">
    <cfRule type="cellIs" dxfId="403" priority="703" stopIfTrue="1" operator="equal">
      <formula>0</formula>
    </cfRule>
    <cfRule type="cellIs" dxfId="402" priority="704" stopIfTrue="1" operator="greaterThan">
      <formula>0.0000001</formula>
    </cfRule>
  </conditionalFormatting>
  <conditionalFormatting sqref="E18:S18">
    <cfRule type="cellIs" dxfId="401" priority="701" stopIfTrue="1" operator="equal">
      <formula>0</formula>
    </cfRule>
    <cfRule type="cellIs" dxfId="400" priority="702" stopIfTrue="1" operator="greaterThan">
      <formula>0.0000001</formula>
    </cfRule>
  </conditionalFormatting>
  <conditionalFormatting sqref="E18:S18">
    <cfRule type="cellIs" dxfId="399" priority="699" stopIfTrue="1" operator="equal">
      <formula>0</formula>
    </cfRule>
    <cfRule type="cellIs" dxfId="398" priority="700" stopIfTrue="1" operator="greaterThan">
      <formula>0.0000001</formula>
    </cfRule>
  </conditionalFormatting>
  <conditionalFormatting sqref="E18:S18">
    <cfRule type="cellIs" dxfId="397" priority="697" stopIfTrue="1" operator="equal">
      <formula>0</formula>
    </cfRule>
    <cfRule type="cellIs" dxfId="396" priority="698" stopIfTrue="1" operator="greaterThan">
      <formula>0.0000001</formula>
    </cfRule>
  </conditionalFormatting>
  <conditionalFormatting sqref="E18:S18">
    <cfRule type="cellIs" dxfId="395" priority="695" stopIfTrue="1" operator="equal">
      <formula>0</formula>
    </cfRule>
    <cfRule type="cellIs" dxfId="394" priority="696" stopIfTrue="1" operator="greaterThan">
      <formula>0.0000001</formula>
    </cfRule>
  </conditionalFormatting>
  <conditionalFormatting sqref="E18:S18">
    <cfRule type="cellIs" dxfId="393" priority="693" stopIfTrue="1" operator="equal">
      <formula>0</formula>
    </cfRule>
    <cfRule type="cellIs" dxfId="392" priority="694" stopIfTrue="1" operator="greaterThan">
      <formula>0.0000001</formula>
    </cfRule>
  </conditionalFormatting>
  <conditionalFormatting sqref="E18:S18">
    <cfRule type="cellIs" dxfId="391" priority="691" stopIfTrue="1" operator="equal">
      <formula>0</formula>
    </cfRule>
    <cfRule type="cellIs" dxfId="390" priority="692" stopIfTrue="1" operator="greaterThan">
      <formula>0.0000001</formula>
    </cfRule>
  </conditionalFormatting>
  <conditionalFormatting sqref="E20:S20">
    <cfRule type="cellIs" dxfId="389" priority="689" stopIfTrue="1" operator="equal">
      <formula>0</formula>
    </cfRule>
    <cfRule type="cellIs" dxfId="388" priority="690" stopIfTrue="1" operator="greaterThan">
      <formula>0.0000001</formula>
    </cfRule>
  </conditionalFormatting>
  <conditionalFormatting sqref="E20:S20">
    <cfRule type="cellIs" dxfId="387" priority="687" stopIfTrue="1" operator="equal">
      <formula>0</formula>
    </cfRule>
    <cfRule type="cellIs" dxfId="386" priority="688" stopIfTrue="1" operator="greaterThan">
      <formula>0.0000001</formula>
    </cfRule>
  </conditionalFormatting>
  <conditionalFormatting sqref="E20:S20">
    <cfRule type="cellIs" dxfId="385" priority="685" stopIfTrue="1" operator="equal">
      <formula>0</formula>
    </cfRule>
    <cfRule type="cellIs" dxfId="384" priority="686" stopIfTrue="1" operator="greaterThan">
      <formula>0.0000001</formula>
    </cfRule>
  </conditionalFormatting>
  <conditionalFormatting sqref="E20:S20">
    <cfRule type="cellIs" dxfId="383" priority="683" stopIfTrue="1" operator="equal">
      <formula>0</formula>
    </cfRule>
    <cfRule type="cellIs" dxfId="382" priority="684" stopIfTrue="1" operator="greaterThan">
      <formula>0.0000001</formula>
    </cfRule>
  </conditionalFormatting>
  <conditionalFormatting sqref="E20:S20">
    <cfRule type="cellIs" dxfId="381" priority="681" stopIfTrue="1" operator="equal">
      <formula>0</formula>
    </cfRule>
    <cfRule type="cellIs" dxfId="380" priority="682" stopIfTrue="1" operator="greaterThan">
      <formula>0.0000001</formula>
    </cfRule>
  </conditionalFormatting>
  <conditionalFormatting sqref="E20:S20">
    <cfRule type="cellIs" dxfId="379" priority="679" stopIfTrue="1" operator="equal">
      <formula>0</formula>
    </cfRule>
    <cfRule type="cellIs" dxfId="378" priority="680" stopIfTrue="1" operator="greaterThan">
      <formula>0.0000001</formula>
    </cfRule>
  </conditionalFormatting>
  <conditionalFormatting sqref="E20:S20">
    <cfRule type="cellIs" dxfId="377" priority="677" stopIfTrue="1" operator="equal">
      <formula>0</formula>
    </cfRule>
    <cfRule type="cellIs" dxfId="376" priority="678" stopIfTrue="1" operator="greaterThan">
      <formula>0.0000001</formula>
    </cfRule>
  </conditionalFormatting>
  <conditionalFormatting sqref="E20:S20">
    <cfRule type="cellIs" dxfId="375" priority="675" stopIfTrue="1" operator="equal">
      <formula>0</formula>
    </cfRule>
    <cfRule type="cellIs" dxfId="374" priority="676" stopIfTrue="1" operator="greaterThan">
      <formula>0.0000001</formula>
    </cfRule>
  </conditionalFormatting>
  <conditionalFormatting sqref="E20:S20">
    <cfRule type="cellIs" dxfId="373" priority="673" stopIfTrue="1" operator="equal">
      <formula>0</formula>
    </cfRule>
    <cfRule type="cellIs" dxfId="372" priority="674" stopIfTrue="1" operator="greaterThan">
      <formula>0.0000001</formula>
    </cfRule>
  </conditionalFormatting>
  <conditionalFormatting sqref="E20:S20">
    <cfRule type="cellIs" dxfId="371" priority="671" stopIfTrue="1" operator="equal">
      <formula>0</formula>
    </cfRule>
    <cfRule type="cellIs" dxfId="370" priority="672" stopIfTrue="1" operator="greaterThan">
      <formula>0.0000001</formula>
    </cfRule>
  </conditionalFormatting>
  <conditionalFormatting sqref="E20:S20">
    <cfRule type="cellIs" dxfId="369" priority="669" stopIfTrue="1" operator="equal">
      <formula>0</formula>
    </cfRule>
    <cfRule type="cellIs" dxfId="368" priority="670" stopIfTrue="1" operator="greaterThan">
      <formula>0.0000001</formula>
    </cfRule>
  </conditionalFormatting>
  <conditionalFormatting sqref="E20:S20">
    <cfRule type="cellIs" dxfId="367" priority="667" stopIfTrue="1" operator="equal">
      <formula>0</formula>
    </cfRule>
    <cfRule type="cellIs" dxfId="366" priority="668" stopIfTrue="1" operator="greaterThan">
      <formula>0.0000001</formula>
    </cfRule>
  </conditionalFormatting>
  <conditionalFormatting sqref="E20:S20">
    <cfRule type="cellIs" dxfId="365" priority="665" stopIfTrue="1" operator="equal">
      <formula>0</formula>
    </cfRule>
    <cfRule type="cellIs" dxfId="364" priority="666" stopIfTrue="1" operator="greaterThan">
      <formula>0.0000001</formula>
    </cfRule>
  </conditionalFormatting>
  <conditionalFormatting sqref="E20:S20">
    <cfRule type="cellIs" dxfId="363" priority="663" stopIfTrue="1" operator="equal">
      <formula>0</formula>
    </cfRule>
    <cfRule type="cellIs" dxfId="362" priority="664" stopIfTrue="1" operator="greaterThan">
      <formula>0.0000001</formula>
    </cfRule>
  </conditionalFormatting>
  <conditionalFormatting sqref="E20:S20">
    <cfRule type="cellIs" dxfId="361" priority="661" stopIfTrue="1" operator="equal">
      <formula>0</formula>
    </cfRule>
    <cfRule type="cellIs" dxfId="360" priority="662" stopIfTrue="1" operator="greaterThan">
      <formula>0.0000001</formula>
    </cfRule>
  </conditionalFormatting>
  <conditionalFormatting sqref="E22:S22">
    <cfRule type="cellIs" dxfId="359" priority="659" stopIfTrue="1" operator="equal">
      <formula>0</formula>
    </cfRule>
    <cfRule type="cellIs" dxfId="358" priority="660" stopIfTrue="1" operator="greaterThan">
      <formula>0.0000001</formula>
    </cfRule>
  </conditionalFormatting>
  <conditionalFormatting sqref="E22:S22">
    <cfRule type="cellIs" dxfId="357" priority="657" stopIfTrue="1" operator="equal">
      <formula>0</formula>
    </cfRule>
    <cfRule type="cellIs" dxfId="356" priority="658" stopIfTrue="1" operator="greaterThan">
      <formula>0.0000001</formula>
    </cfRule>
  </conditionalFormatting>
  <conditionalFormatting sqref="E22:S22">
    <cfRule type="cellIs" dxfId="355" priority="655" stopIfTrue="1" operator="equal">
      <formula>0</formula>
    </cfRule>
    <cfRule type="cellIs" dxfId="354" priority="656" stopIfTrue="1" operator="greaterThan">
      <formula>0.0000001</formula>
    </cfRule>
  </conditionalFormatting>
  <conditionalFormatting sqref="E22:S22">
    <cfRule type="cellIs" dxfId="353" priority="653" stopIfTrue="1" operator="equal">
      <formula>0</formula>
    </cfRule>
    <cfRule type="cellIs" dxfId="352" priority="654" stopIfTrue="1" operator="greaterThan">
      <formula>0.0000001</formula>
    </cfRule>
  </conditionalFormatting>
  <conditionalFormatting sqref="E22:S22">
    <cfRule type="cellIs" dxfId="351" priority="651" stopIfTrue="1" operator="equal">
      <formula>0</formula>
    </cfRule>
    <cfRule type="cellIs" dxfId="350" priority="652" stopIfTrue="1" operator="greaterThan">
      <formula>0.0000001</formula>
    </cfRule>
  </conditionalFormatting>
  <conditionalFormatting sqref="E22:S22">
    <cfRule type="cellIs" dxfId="349" priority="649" stopIfTrue="1" operator="equal">
      <formula>0</formula>
    </cfRule>
    <cfRule type="cellIs" dxfId="348" priority="650" stopIfTrue="1" operator="greaterThan">
      <formula>0.0000001</formula>
    </cfRule>
  </conditionalFormatting>
  <conditionalFormatting sqref="E22:S22">
    <cfRule type="cellIs" dxfId="347" priority="647" stopIfTrue="1" operator="equal">
      <formula>0</formula>
    </cfRule>
    <cfRule type="cellIs" dxfId="346" priority="648" stopIfTrue="1" operator="greaterThan">
      <formula>0.0000001</formula>
    </cfRule>
  </conditionalFormatting>
  <conditionalFormatting sqref="E22:S22">
    <cfRule type="cellIs" dxfId="345" priority="645" stopIfTrue="1" operator="equal">
      <formula>0</formula>
    </cfRule>
    <cfRule type="cellIs" dxfId="344" priority="646" stopIfTrue="1" operator="greaterThan">
      <formula>0.0000001</formula>
    </cfRule>
  </conditionalFormatting>
  <conditionalFormatting sqref="E22:S22">
    <cfRule type="cellIs" dxfId="343" priority="643" stopIfTrue="1" operator="equal">
      <formula>0</formula>
    </cfRule>
    <cfRule type="cellIs" dxfId="342" priority="644" stopIfTrue="1" operator="greaterThan">
      <formula>0.0000001</formula>
    </cfRule>
  </conditionalFormatting>
  <conditionalFormatting sqref="E22:S22">
    <cfRule type="cellIs" dxfId="341" priority="641" stopIfTrue="1" operator="equal">
      <formula>0</formula>
    </cfRule>
    <cfRule type="cellIs" dxfId="340" priority="642" stopIfTrue="1" operator="greaterThan">
      <formula>0.0000001</formula>
    </cfRule>
  </conditionalFormatting>
  <conditionalFormatting sqref="E22:S22">
    <cfRule type="cellIs" dxfId="339" priority="639" stopIfTrue="1" operator="equal">
      <formula>0</formula>
    </cfRule>
    <cfRule type="cellIs" dxfId="338" priority="640" stopIfTrue="1" operator="greaterThan">
      <formula>0.0000001</formula>
    </cfRule>
  </conditionalFormatting>
  <conditionalFormatting sqref="E22:S22">
    <cfRule type="cellIs" dxfId="337" priority="637" stopIfTrue="1" operator="equal">
      <formula>0</formula>
    </cfRule>
    <cfRule type="cellIs" dxfId="336" priority="638" stopIfTrue="1" operator="greaterThan">
      <formula>0.0000001</formula>
    </cfRule>
  </conditionalFormatting>
  <conditionalFormatting sqref="E22:S22">
    <cfRule type="cellIs" dxfId="335" priority="635" stopIfTrue="1" operator="equal">
      <formula>0</formula>
    </cfRule>
    <cfRule type="cellIs" dxfId="334" priority="636" stopIfTrue="1" operator="greaterThan">
      <formula>0.0000001</formula>
    </cfRule>
  </conditionalFormatting>
  <conditionalFormatting sqref="E22:S22">
    <cfRule type="cellIs" dxfId="333" priority="633" stopIfTrue="1" operator="equal">
      <formula>0</formula>
    </cfRule>
    <cfRule type="cellIs" dxfId="332" priority="634" stopIfTrue="1" operator="greaterThan">
      <formula>0.0000001</formula>
    </cfRule>
  </conditionalFormatting>
  <conditionalFormatting sqref="E22:S22">
    <cfRule type="cellIs" dxfId="331" priority="631" stopIfTrue="1" operator="equal">
      <formula>0</formula>
    </cfRule>
    <cfRule type="cellIs" dxfId="330" priority="632" stopIfTrue="1" operator="greaterThan">
      <formula>0.0000001</formula>
    </cfRule>
  </conditionalFormatting>
  <conditionalFormatting sqref="E26:S26">
    <cfRule type="cellIs" dxfId="329" priority="599" stopIfTrue="1" operator="equal">
      <formula>0</formula>
    </cfRule>
    <cfRule type="cellIs" dxfId="328" priority="600" stopIfTrue="1" operator="greaterThan">
      <formula>0.0000001</formula>
    </cfRule>
  </conditionalFormatting>
  <conditionalFormatting sqref="E26:S26">
    <cfRule type="cellIs" dxfId="327" priority="597" stopIfTrue="1" operator="equal">
      <formula>0</formula>
    </cfRule>
    <cfRule type="cellIs" dxfId="326" priority="598" stopIfTrue="1" operator="greaterThan">
      <formula>0.0000001</formula>
    </cfRule>
  </conditionalFormatting>
  <conditionalFormatting sqref="E26:S26">
    <cfRule type="cellIs" dxfId="325" priority="595" stopIfTrue="1" operator="equal">
      <formula>0</formula>
    </cfRule>
    <cfRule type="cellIs" dxfId="324" priority="596" stopIfTrue="1" operator="greaterThan">
      <formula>0.0000001</formula>
    </cfRule>
  </conditionalFormatting>
  <conditionalFormatting sqref="E26:S26">
    <cfRule type="cellIs" dxfId="323" priority="593" stopIfTrue="1" operator="equal">
      <formula>0</formula>
    </cfRule>
    <cfRule type="cellIs" dxfId="322" priority="594" stopIfTrue="1" operator="greaterThan">
      <formula>0.0000001</formula>
    </cfRule>
  </conditionalFormatting>
  <conditionalFormatting sqref="E26:S26">
    <cfRule type="cellIs" dxfId="321" priority="591" stopIfTrue="1" operator="equal">
      <formula>0</formula>
    </cfRule>
    <cfRule type="cellIs" dxfId="320" priority="592" stopIfTrue="1" operator="greaterThan">
      <formula>0.0000001</formula>
    </cfRule>
  </conditionalFormatting>
  <conditionalFormatting sqref="E26:S26">
    <cfRule type="cellIs" dxfId="319" priority="589" stopIfTrue="1" operator="equal">
      <formula>0</formula>
    </cfRule>
    <cfRule type="cellIs" dxfId="318" priority="590" stopIfTrue="1" operator="greaterThan">
      <formula>0.0000001</formula>
    </cfRule>
  </conditionalFormatting>
  <conditionalFormatting sqref="E26:S26">
    <cfRule type="cellIs" dxfId="317" priority="587" stopIfTrue="1" operator="equal">
      <formula>0</formula>
    </cfRule>
    <cfRule type="cellIs" dxfId="316" priority="588" stopIfTrue="1" operator="greaterThan">
      <formula>0.0000001</formula>
    </cfRule>
  </conditionalFormatting>
  <conditionalFormatting sqref="E26:S26">
    <cfRule type="cellIs" dxfId="315" priority="585" stopIfTrue="1" operator="equal">
      <formula>0</formula>
    </cfRule>
    <cfRule type="cellIs" dxfId="314" priority="586" stopIfTrue="1" operator="greaterThan">
      <formula>0.0000001</formula>
    </cfRule>
  </conditionalFormatting>
  <conditionalFormatting sqref="E26:S26">
    <cfRule type="cellIs" dxfId="313" priority="583" stopIfTrue="1" operator="equal">
      <formula>0</formula>
    </cfRule>
    <cfRule type="cellIs" dxfId="312" priority="584" stopIfTrue="1" operator="greaterThan">
      <formula>0.0000001</formula>
    </cfRule>
  </conditionalFormatting>
  <conditionalFormatting sqref="E26:S26">
    <cfRule type="cellIs" dxfId="311" priority="581" stopIfTrue="1" operator="equal">
      <formula>0</formula>
    </cfRule>
    <cfRule type="cellIs" dxfId="310" priority="582" stopIfTrue="1" operator="greaterThan">
      <formula>0.0000001</formula>
    </cfRule>
  </conditionalFormatting>
  <conditionalFormatting sqref="E26:S26">
    <cfRule type="cellIs" dxfId="309" priority="579" stopIfTrue="1" operator="equal">
      <formula>0</formula>
    </cfRule>
    <cfRule type="cellIs" dxfId="308" priority="580" stopIfTrue="1" operator="greaterThan">
      <formula>0.0000001</formula>
    </cfRule>
  </conditionalFormatting>
  <conditionalFormatting sqref="E26:S26">
    <cfRule type="cellIs" dxfId="307" priority="577" stopIfTrue="1" operator="equal">
      <formula>0</formula>
    </cfRule>
    <cfRule type="cellIs" dxfId="306" priority="578" stopIfTrue="1" operator="greaterThan">
      <formula>0.0000001</formula>
    </cfRule>
  </conditionalFormatting>
  <conditionalFormatting sqref="E26:S26">
    <cfRule type="cellIs" dxfId="305" priority="575" stopIfTrue="1" operator="equal">
      <formula>0</formula>
    </cfRule>
    <cfRule type="cellIs" dxfId="304" priority="576" stopIfTrue="1" operator="greaterThan">
      <formula>0.0000001</formula>
    </cfRule>
  </conditionalFormatting>
  <conditionalFormatting sqref="E26:S26">
    <cfRule type="cellIs" dxfId="303" priority="573" stopIfTrue="1" operator="equal">
      <formula>0</formula>
    </cfRule>
    <cfRule type="cellIs" dxfId="302" priority="574" stopIfTrue="1" operator="greaterThan">
      <formula>0.0000001</formula>
    </cfRule>
  </conditionalFormatting>
  <conditionalFormatting sqref="E26:S26">
    <cfRule type="cellIs" dxfId="301" priority="571" stopIfTrue="1" operator="equal">
      <formula>0</formula>
    </cfRule>
    <cfRule type="cellIs" dxfId="300" priority="572" stopIfTrue="1" operator="greaterThan">
      <formula>0.0000001</formula>
    </cfRule>
  </conditionalFormatting>
  <conditionalFormatting sqref="E28:S28">
    <cfRule type="cellIs" dxfId="299" priority="569" stopIfTrue="1" operator="equal">
      <formula>0</formula>
    </cfRule>
    <cfRule type="cellIs" dxfId="298" priority="570" stopIfTrue="1" operator="greaterThan">
      <formula>0.0000001</formula>
    </cfRule>
  </conditionalFormatting>
  <conditionalFormatting sqref="E28:S28">
    <cfRule type="cellIs" dxfId="297" priority="567" stopIfTrue="1" operator="equal">
      <formula>0</formula>
    </cfRule>
    <cfRule type="cellIs" dxfId="296" priority="568" stopIfTrue="1" operator="greaterThan">
      <formula>0.0000001</formula>
    </cfRule>
  </conditionalFormatting>
  <conditionalFormatting sqref="E28:S28">
    <cfRule type="cellIs" dxfId="295" priority="565" stopIfTrue="1" operator="equal">
      <formula>0</formula>
    </cfRule>
    <cfRule type="cellIs" dxfId="294" priority="566" stopIfTrue="1" operator="greaterThan">
      <formula>0.0000001</formula>
    </cfRule>
  </conditionalFormatting>
  <conditionalFormatting sqref="E28:S28">
    <cfRule type="cellIs" dxfId="293" priority="563" stopIfTrue="1" operator="equal">
      <formula>0</formula>
    </cfRule>
    <cfRule type="cellIs" dxfId="292" priority="564" stopIfTrue="1" operator="greaterThan">
      <formula>0.0000001</formula>
    </cfRule>
  </conditionalFormatting>
  <conditionalFormatting sqref="E28:S28">
    <cfRule type="cellIs" dxfId="291" priority="561" stopIfTrue="1" operator="equal">
      <formula>0</formula>
    </cfRule>
    <cfRule type="cellIs" dxfId="290" priority="562" stopIfTrue="1" operator="greaterThan">
      <formula>0.0000001</formula>
    </cfRule>
  </conditionalFormatting>
  <conditionalFormatting sqref="E28:S28">
    <cfRule type="cellIs" dxfId="289" priority="559" stopIfTrue="1" operator="equal">
      <formula>0</formula>
    </cfRule>
    <cfRule type="cellIs" dxfId="288" priority="560" stopIfTrue="1" operator="greaterThan">
      <formula>0.0000001</formula>
    </cfRule>
  </conditionalFormatting>
  <conditionalFormatting sqref="E28:S28">
    <cfRule type="cellIs" dxfId="287" priority="557" stopIfTrue="1" operator="equal">
      <formula>0</formula>
    </cfRule>
    <cfRule type="cellIs" dxfId="286" priority="558" stopIfTrue="1" operator="greaterThan">
      <formula>0.0000001</formula>
    </cfRule>
  </conditionalFormatting>
  <conditionalFormatting sqref="E28:S28">
    <cfRule type="cellIs" dxfId="285" priority="555" stopIfTrue="1" operator="equal">
      <formula>0</formula>
    </cfRule>
    <cfRule type="cellIs" dxfId="284" priority="556" stopIfTrue="1" operator="greaterThan">
      <formula>0.0000001</formula>
    </cfRule>
  </conditionalFormatting>
  <conditionalFormatting sqref="E28:S28">
    <cfRule type="cellIs" dxfId="283" priority="553" stopIfTrue="1" operator="equal">
      <formula>0</formula>
    </cfRule>
    <cfRule type="cellIs" dxfId="282" priority="554" stopIfTrue="1" operator="greaterThan">
      <formula>0.0000001</formula>
    </cfRule>
  </conditionalFormatting>
  <conditionalFormatting sqref="E28:S28">
    <cfRule type="cellIs" dxfId="281" priority="551" stopIfTrue="1" operator="equal">
      <formula>0</formula>
    </cfRule>
    <cfRule type="cellIs" dxfId="280" priority="552" stopIfTrue="1" operator="greaterThan">
      <formula>0.0000001</formula>
    </cfRule>
  </conditionalFormatting>
  <conditionalFormatting sqref="E28:S28">
    <cfRule type="cellIs" dxfId="279" priority="549" stopIfTrue="1" operator="equal">
      <formula>0</formula>
    </cfRule>
    <cfRule type="cellIs" dxfId="278" priority="550" stopIfTrue="1" operator="greaterThan">
      <formula>0.0000001</formula>
    </cfRule>
  </conditionalFormatting>
  <conditionalFormatting sqref="E28:S28">
    <cfRule type="cellIs" dxfId="277" priority="547" stopIfTrue="1" operator="equal">
      <formula>0</formula>
    </cfRule>
    <cfRule type="cellIs" dxfId="276" priority="548" stopIfTrue="1" operator="greaterThan">
      <formula>0.0000001</formula>
    </cfRule>
  </conditionalFormatting>
  <conditionalFormatting sqref="E28:S28">
    <cfRule type="cellIs" dxfId="275" priority="545" stopIfTrue="1" operator="equal">
      <formula>0</formula>
    </cfRule>
    <cfRule type="cellIs" dxfId="274" priority="546" stopIfTrue="1" operator="greaterThan">
      <formula>0.0000001</formula>
    </cfRule>
  </conditionalFormatting>
  <conditionalFormatting sqref="E28:S28">
    <cfRule type="cellIs" dxfId="273" priority="543" stopIfTrue="1" operator="equal">
      <formula>0</formula>
    </cfRule>
    <cfRule type="cellIs" dxfId="272" priority="544" stopIfTrue="1" operator="greaterThan">
      <formula>0.0000001</formula>
    </cfRule>
  </conditionalFormatting>
  <conditionalFormatting sqref="E28:S28">
    <cfRule type="cellIs" dxfId="271" priority="541" stopIfTrue="1" operator="equal">
      <formula>0</formula>
    </cfRule>
    <cfRule type="cellIs" dxfId="270" priority="542" stopIfTrue="1" operator="greaterThan">
      <formula>0.0000001</formula>
    </cfRule>
  </conditionalFormatting>
  <conditionalFormatting sqref="E30:S30">
    <cfRule type="cellIs" dxfId="269" priority="539" stopIfTrue="1" operator="equal">
      <formula>0</formula>
    </cfRule>
    <cfRule type="cellIs" dxfId="268" priority="540" stopIfTrue="1" operator="greaterThan">
      <formula>0.0000001</formula>
    </cfRule>
  </conditionalFormatting>
  <conditionalFormatting sqref="E30:S30">
    <cfRule type="cellIs" dxfId="267" priority="537" stopIfTrue="1" operator="equal">
      <formula>0</formula>
    </cfRule>
    <cfRule type="cellIs" dxfId="266" priority="538" stopIfTrue="1" operator="greaterThan">
      <formula>0.0000001</formula>
    </cfRule>
  </conditionalFormatting>
  <conditionalFormatting sqref="E30:S30">
    <cfRule type="cellIs" dxfId="265" priority="535" stopIfTrue="1" operator="equal">
      <formula>0</formula>
    </cfRule>
    <cfRule type="cellIs" dxfId="264" priority="536" stopIfTrue="1" operator="greaterThan">
      <formula>0.0000001</formula>
    </cfRule>
  </conditionalFormatting>
  <conditionalFormatting sqref="E30:S30">
    <cfRule type="cellIs" dxfId="263" priority="533" stopIfTrue="1" operator="equal">
      <formula>0</formula>
    </cfRule>
    <cfRule type="cellIs" dxfId="262" priority="534" stopIfTrue="1" operator="greaterThan">
      <formula>0.0000001</formula>
    </cfRule>
  </conditionalFormatting>
  <conditionalFormatting sqref="E30:S30">
    <cfRule type="cellIs" dxfId="261" priority="531" stopIfTrue="1" operator="equal">
      <formula>0</formula>
    </cfRule>
    <cfRule type="cellIs" dxfId="260" priority="532" stopIfTrue="1" operator="greaterThan">
      <formula>0.0000001</formula>
    </cfRule>
  </conditionalFormatting>
  <conditionalFormatting sqref="E30:S30">
    <cfRule type="cellIs" dxfId="259" priority="529" stopIfTrue="1" operator="equal">
      <formula>0</formula>
    </cfRule>
    <cfRule type="cellIs" dxfId="258" priority="530" stopIfTrue="1" operator="greaterThan">
      <formula>0.0000001</formula>
    </cfRule>
  </conditionalFormatting>
  <conditionalFormatting sqref="E30:S30">
    <cfRule type="cellIs" dxfId="257" priority="527" stopIfTrue="1" operator="equal">
      <formula>0</formula>
    </cfRule>
    <cfRule type="cellIs" dxfId="256" priority="528" stopIfTrue="1" operator="greaterThan">
      <formula>0.0000001</formula>
    </cfRule>
  </conditionalFormatting>
  <conditionalFormatting sqref="E30:S30">
    <cfRule type="cellIs" dxfId="255" priority="525" stopIfTrue="1" operator="equal">
      <formula>0</formula>
    </cfRule>
    <cfRule type="cellIs" dxfId="254" priority="526" stopIfTrue="1" operator="greaterThan">
      <formula>0.0000001</formula>
    </cfRule>
  </conditionalFormatting>
  <conditionalFormatting sqref="E30:S30">
    <cfRule type="cellIs" dxfId="253" priority="523" stopIfTrue="1" operator="equal">
      <formula>0</formula>
    </cfRule>
    <cfRule type="cellIs" dxfId="252" priority="524" stopIfTrue="1" operator="greaterThan">
      <formula>0.0000001</formula>
    </cfRule>
  </conditionalFormatting>
  <conditionalFormatting sqref="E30:S30">
    <cfRule type="cellIs" dxfId="251" priority="521" stopIfTrue="1" operator="equal">
      <formula>0</formula>
    </cfRule>
    <cfRule type="cellIs" dxfId="250" priority="522" stopIfTrue="1" operator="greaterThan">
      <formula>0.0000001</formula>
    </cfRule>
  </conditionalFormatting>
  <conditionalFormatting sqref="E30:S30">
    <cfRule type="cellIs" dxfId="249" priority="519" stopIfTrue="1" operator="equal">
      <formula>0</formula>
    </cfRule>
    <cfRule type="cellIs" dxfId="248" priority="520" stopIfTrue="1" operator="greaterThan">
      <formula>0.0000001</formula>
    </cfRule>
  </conditionalFormatting>
  <conditionalFormatting sqref="E30:S30">
    <cfRule type="cellIs" dxfId="247" priority="517" stopIfTrue="1" operator="equal">
      <formula>0</formula>
    </cfRule>
    <cfRule type="cellIs" dxfId="246" priority="518" stopIfTrue="1" operator="greaterThan">
      <formula>0.0000001</formula>
    </cfRule>
  </conditionalFormatting>
  <conditionalFormatting sqref="E30:S30">
    <cfRule type="cellIs" dxfId="245" priority="515" stopIfTrue="1" operator="equal">
      <formula>0</formula>
    </cfRule>
    <cfRule type="cellIs" dxfId="244" priority="516" stopIfTrue="1" operator="greaterThan">
      <formula>0.0000001</formula>
    </cfRule>
  </conditionalFormatting>
  <conditionalFormatting sqref="E30:S30">
    <cfRule type="cellIs" dxfId="243" priority="513" stopIfTrue="1" operator="equal">
      <formula>0</formula>
    </cfRule>
    <cfRule type="cellIs" dxfId="242" priority="514" stopIfTrue="1" operator="greaterThan">
      <formula>0.0000001</formula>
    </cfRule>
  </conditionalFormatting>
  <conditionalFormatting sqref="E30:S30">
    <cfRule type="cellIs" dxfId="241" priority="511" stopIfTrue="1" operator="equal">
      <formula>0</formula>
    </cfRule>
    <cfRule type="cellIs" dxfId="240" priority="512" stopIfTrue="1" operator="greaterThan">
      <formula>0.0000001</formula>
    </cfRule>
  </conditionalFormatting>
  <conditionalFormatting sqref="E32:S32">
    <cfRule type="cellIs" dxfId="239" priority="509" stopIfTrue="1" operator="equal">
      <formula>0</formula>
    </cfRule>
    <cfRule type="cellIs" dxfId="238" priority="510" stopIfTrue="1" operator="greaterThan">
      <formula>0.0000001</formula>
    </cfRule>
  </conditionalFormatting>
  <conditionalFormatting sqref="E32:S32">
    <cfRule type="cellIs" dxfId="237" priority="507" stopIfTrue="1" operator="equal">
      <formula>0</formula>
    </cfRule>
    <cfRule type="cellIs" dxfId="236" priority="508" stopIfTrue="1" operator="greaterThan">
      <formula>0.0000001</formula>
    </cfRule>
  </conditionalFormatting>
  <conditionalFormatting sqref="E32:S32">
    <cfRule type="cellIs" dxfId="235" priority="505" stopIfTrue="1" operator="equal">
      <formula>0</formula>
    </cfRule>
    <cfRule type="cellIs" dxfId="234" priority="506" stopIfTrue="1" operator="greaterThan">
      <formula>0.0000001</formula>
    </cfRule>
  </conditionalFormatting>
  <conditionalFormatting sqref="E32:S32">
    <cfRule type="cellIs" dxfId="233" priority="503" stopIfTrue="1" operator="equal">
      <formula>0</formula>
    </cfRule>
    <cfRule type="cellIs" dxfId="232" priority="504" stopIfTrue="1" operator="greaterThan">
      <formula>0.0000001</formula>
    </cfRule>
  </conditionalFormatting>
  <conditionalFormatting sqref="E32:S32">
    <cfRule type="cellIs" dxfId="231" priority="501" stopIfTrue="1" operator="equal">
      <formula>0</formula>
    </cfRule>
    <cfRule type="cellIs" dxfId="230" priority="502" stopIfTrue="1" operator="greaterThan">
      <formula>0.0000001</formula>
    </cfRule>
  </conditionalFormatting>
  <conditionalFormatting sqref="E32:S32">
    <cfRule type="cellIs" dxfId="229" priority="499" stopIfTrue="1" operator="equal">
      <formula>0</formula>
    </cfRule>
    <cfRule type="cellIs" dxfId="228" priority="500" stopIfTrue="1" operator="greaterThan">
      <formula>0.0000001</formula>
    </cfRule>
  </conditionalFormatting>
  <conditionalFormatting sqref="E32:S32">
    <cfRule type="cellIs" dxfId="227" priority="497" stopIfTrue="1" operator="equal">
      <formula>0</formula>
    </cfRule>
    <cfRule type="cellIs" dxfId="226" priority="498" stopIfTrue="1" operator="greaterThan">
      <formula>0.0000001</formula>
    </cfRule>
  </conditionalFormatting>
  <conditionalFormatting sqref="E32:S32">
    <cfRule type="cellIs" dxfId="225" priority="495" stopIfTrue="1" operator="equal">
      <formula>0</formula>
    </cfRule>
    <cfRule type="cellIs" dxfId="224" priority="496" stopIfTrue="1" operator="greaterThan">
      <formula>0.0000001</formula>
    </cfRule>
  </conditionalFormatting>
  <conditionalFormatting sqref="E32:S32">
    <cfRule type="cellIs" dxfId="223" priority="493" stopIfTrue="1" operator="equal">
      <formula>0</formula>
    </cfRule>
    <cfRule type="cellIs" dxfId="222" priority="494" stopIfTrue="1" operator="greaterThan">
      <formula>0.0000001</formula>
    </cfRule>
  </conditionalFormatting>
  <conditionalFormatting sqref="E32:S32">
    <cfRule type="cellIs" dxfId="221" priority="491" stopIfTrue="1" operator="equal">
      <formula>0</formula>
    </cfRule>
    <cfRule type="cellIs" dxfId="220" priority="492" stopIfTrue="1" operator="greaterThan">
      <formula>0.0000001</formula>
    </cfRule>
  </conditionalFormatting>
  <conditionalFormatting sqref="E32:S32">
    <cfRule type="cellIs" dxfId="219" priority="489" stopIfTrue="1" operator="equal">
      <formula>0</formula>
    </cfRule>
    <cfRule type="cellIs" dxfId="218" priority="490" stopIfTrue="1" operator="greaterThan">
      <formula>0.0000001</formula>
    </cfRule>
  </conditionalFormatting>
  <conditionalFormatting sqref="E32:S32">
    <cfRule type="cellIs" dxfId="217" priority="487" stopIfTrue="1" operator="equal">
      <formula>0</formula>
    </cfRule>
    <cfRule type="cellIs" dxfId="216" priority="488" stopIfTrue="1" operator="greaterThan">
      <formula>0.0000001</formula>
    </cfRule>
  </conditionalFormatting>
  <conditionalFormatting sqref="E32:S32">
    <cfRule type="cellIs" dxfId="215" priority="485" stopIfTrue="1" operator="equal">
      <formula>0</formula>
    </cfRule>
    <cfRule type="cellIs" dxfId="214" priority="486" stopIfTrue="1" operator="greaterThan">
      <formula>0.0000001</formula>
    </cfRule>
  </conditionalFormatting>
  <conditionalFormatting sqref="E32:S32">
    <cfRule type="cellIs" dxfId="213" priority="483" stopIfTrue="1" operator="equal">
      <formula>0</formula>
    </cfRule>
    <cfRule type="cellIs" dxfId="212" priority="484" stopIfTrue="1" operator="greaterThan">
      <formula>0.0000001</formula>
    </cfRule>
  </conditionalFormatting>
  <conditionalFormatting sqref="E32:S32">
    <cfRule type="cellIs" dxfId="211" priority="481" stopIfTrue="1" operator="equal">
      <formula>0</formula>
    </cfRule>
    <cfRule type="cellIs" dxfId="210" priority="482" stopIfTrue="1" operator="greaterThan">
      <formula>0.0000001</formula>
    </cfRule>
  </conditionalFormatting>
  <conditionalFormatting sqref="E34:S34">
    <cfRule type="cellIs" dxfId="209" priority="479" stopIfTrue="1" operator="equal">
      <formula>0</formula>
    </cfRule>
    <cfRule type="cellIs" dxfId="208" priority="480" stopIfTrue="1" operator="greaterThan">
      <formula>0.0000001</formula>
    </cfRule>
  </conditionalFormatting>
  <conditionalFormatting sqref="E34:S34">
    <cfRule type="cellIs" dxfId="207" priority="477" stopIfTrue="1" operator="equal">
      <formula>0</formula>
    </cfRule>
    <cfRule type="cellIs" dxfId="206" priority="478" stopIfTrue="1" operator="greaterThan">
      <formula>0.0000001</formula>
    </cfRule>
  </conditionalFormatting>
  <conditionalFormatting sqref="E34:S34">
    <cfRule type="cellIs" dxfId="205" priority="475" stopIfTrue="1" operator="equal">
      <formula>0</formula>
    </cfRule>
    <cfRule type="cellIs" dxfId="204" priority="476" stopIfTrue="1" operator="greaterThan">
      <formula>0.0000001</formula>
    </cfRule>
  </conditionalFormatting>
  <conditionalFormatting sqref="E34:S34">
    <cfRule type="cellIs" dxfId="203" priority="473" stopIfTrue="1" operator="equal">
      <formula>0</formula>
    </cfRule>
    <cfRule type="cellIs" dxfId="202" priority="474" stopIfTrue="1" operator="greaterThan">
      <formula>0.0000001</formula>
    </cfRule>
  </conditionalFormatting>
  <conditionalFormatting sqref="E34:S34">
    <cfRule type="cellIs" dxfId="201" priority="471" stopIfTrue="1" operator="equal">
      <formula>0</formula>
    </cfRule>
    <cfRule type="cellIs" dxfId="200" priority="472" stopIfTrue="1" operator="greaterThan">
      <formula>0.0000001</formula>
    </cfRule>
  </conditionalFormatting>
  <conditionalFormatting sqref="E34:S34">
    <cfRule type="cellIs" dxfId="199" priority="469" stopIfTrue="1" operator="equal">
      <formula>0</formula>
    </cfRule>
    <cfRule type="cellIs" dxfId="198" priority="470" stopIfTrue="1" operator="greaterThan">
      <formula>0.0000001</formula>
    </cfRule>
  </conditionalFormatting>
  <conditionalFormatting sqref="E34:S34">
    <cfRule type="cellIs" dxfId="197" priority="467" stopIfTrue="1" operator="equal">
      <formula>0</formula>
    </cfRule>
    <cfRule type="cellIs" dxfId="196" priority="468" stopIfTrue="1" operator="greaterThan">
      <formula>0.0000001</formula>
    </cfRule>
  </conditionalFormatting>
  <conditionalFormatting sqref="E34:S34">
    <cfRule type="cellIs" dxfId="195" priority="465" stopIfTrue="1" operator="equal">
      <formula>0</formula>
    </cfRule>
    <cfRule type="cellIs" dxfId="194" priority="466" stopIfTrue="1" operator="greaterThan">
      <formula>0.0000001</formula>
    </cfRule>
  </conditionalFormatting>
  <conditionalFormatting sqref="E34:S34">
    <cfRule type="cellIs" dxfId="193" priority="463" stopIfTrue="1" operator="equal">
      <formula>0</formula>
    </cfRule>
    <cfRule type="cellIs" dxfId="192" priority="464" stopIfTrue="1" operator="greaterThan">
      <formula>0.0000001</formula>
    </cfRule>
  </conditionalFormatting>
  <conditionalFormatting sqref="E34:S34">
    <cfRule type="cellIs" dxfId="191" priority="461" stopIfTrue="1" operator="equal">
      <formula>0</formula>
    </cfRule>
    <cfRule type="cellIs" dxfId="190" priority="462" stopIfTrue="1" operator="greaterThan">
      <formula>0.0000001</formula>
    </cfRule>
  </conditionalFormatting>
  <conditionalFormatting sqref="E34:S34">
    <cfRule type="cellIs" dxfId="189" priority="459" stopIfTrue="1" operator="equal">
      <formula>0</formula>
    </cfRule>
    <cfRule type="cellIs" dxfId="188" priority="460" stopIfTrue="1" operator="greaterThan">
      <formula>0.0000001</formula>
    </cfRule>
  </conditionalFormatting>
  <conditionalFormatting sqref="E34:S34">
    <cfRule type="cellIs" dxfId="187" priority="457" stopIfTrue="1" operator="equal">
      <formula>0</formula>
    </cfRule>
    <cfRule type="cellIs" dxfId="186" priority="458" stopIfTrue="1" operator="greaterThan">
      <formula>0.0000001</formula>
    </cfRule>
  </conditionalFormatting>
  <conditionalFormatting sqref="E34:S34">
    <cfRule type="cellIs" dxfId="185" priority="455" stopIfTrue="1" operator="equal">
      <formula>0</formula>
    </cfRule>
    <cfRule type="cellIs" dxfId="184" priority="456" stopIfTrue="1" operator="greaterThan">
      <formula>0.0000001</formula>
    </cfRule>
  </conditionalFormatting>
  <conditionalFormatting sqref="E34:S34">
    <cfRule type="cellIs" dxfId="183" priority="453" stopIfTrue="1" operator="equal">
      <formula>0</formula>
    </cfRule>
    <cfRule type="cellIs" dxfId="182" priority="454" stopIfTrue="1" operator="greaterThan">
      <formula>0.0000001</formula>
    </cfRule>
  </conditionalFormatting>
  <conditionalFormatting sqref="E34:S34">
    <cfRule type="cellIs" dxfId="181" priority="451" stopIfTrue="1" operator="equal">
      <formula>0</formula>
    </cfRule>
    <cfRule type="cellIs" dxfId="180" priority="452" stopIfTrue="1" operator="greaterThan">
      <formula>0.0000001</formula>
    </cfRule>
  </conditionalFormatting>
  <conditionalFormatting sqref="E36:S36">
    <cfRule type="cellIs" dxfId="179" priority="449" stopIfTrue="1" operator="equal">
      <formula>0</formula>
    </cfRule>
    <cfRule type="cellIs" dxfId="178" priority="450" stopIfTrue="1" operator="greaterThan">
      <formula>0.0000001</formula>
    </cfRule>
  </conditionalFormatting>
  <conditionalFormatting sqref="E36:S36">
    <cfRule type="cellIs" dxfId="177" priority="447" stopIfTrue="1" operator="equal">
      <formula>0</formula>
    </cfRule>
    <cfRule type="cellIs" dxfId="176" priority="448" stopIfTrue="1" operator="greaterThan">
      <formula>0.0000001</formula>
    </cfRule>
  </conditionalFormatting>
  <conditionalFormatting sqref="E36:S36">
    <cfRule type="cellIs" dxfId="175" priority="445" stopIfTrue="1" operator="equal">
      <formula>0</formula>
    </cfRule>
    <cfRule type="cellIs" dxfId="174" priority="446" stopIfTrue="1" operator="greaterThan">
      <formula>0.0000001</formula>
    </cfRule>
  </conditionalFormatting>
  <conditionalFormatting sqref="E36:S36">
    <cfRule type="cellIs" dxfId="173" priority="443" stopIfTrue="1" operator="equal">
      <formula>0</formula>
    </cfRule>
    <cfRule type="cellIs" dxfId="172" priority="444" stopIfTrue="1" operator="greaterThan">
      <formula>0.0000001</formula>
    </cfRule>
  </conditionalFormatting>
  <conditionalFormatting sqref="E36:S36">
    <cfRule type="cellIs" dxfId="171" priority="441" stopIfTrue="1" operator="equal">
      <formula>0</formula>
    </cfRule>
    <cfRule type="cellIs" dxfId="170" priority="442" stopIfTrue="1" operator="greaterThan">
      <formula>0.0000001</formula>
    </cfRule>
  </conditionalFormatting>
  <conditionalFormatting sqref="E36:S36">
    <cfRule type="cellIs" dxfId="169" priority="439" stopIfTrue="1" operator="equal">
      <formula>0</formula>
    </cfRule>
    <cfRule type="cellIs" dxfId="168" priority="440" stopIfTrue="1" operator="greaterThan">
      <formula>0.0000001</formula>
    </cfRule>
  </conditionalFormatting>
  <conditionalFormatting sqref="E36:S36">
    <cfRule type="cellIs" dxfId="167" priority="437" stopIfTrue="1" operator="equal">
      <formula>0</formula>
    </cfRule>
    <cfRule type="cellIs" dxfId="166" priority="438" stopIfTrue="1" operator="greaterThan">
      <formula>0.0000001</formula>
    </cfRule>
  </conditionalFormatting>
  <conditionalFormatting sqref="E36:S36">
    <cfRule type="cellIs" dxfId="165" priority="435" stopIfTrue="1" operator="equal">
      <formula>0</formula>
    </cfRule>
    <cfRule type="cellIs" dxfId="164" priority="436" stopIfTrue="1" operator="greaterThan">
      <formula>0.0000001</formula>
    </cfRule>
  </conditionalFormatting>
  <conditionalFormatting sqref="E36:S36">
    <cfRule type="cellIs" dxfId="163" priority="433" stopIfTrue="1" operator="equal">
      <formula>0</formula>
    </cfRule>
    <cfRule type="cellIs" dxfId="162" priority="434" stopIfTrue="1" operator="greaterThan">
      <formula>0.0000001</formula>
    </cfRule>
  </conditionalFormatting>
  <conditionalFormatting sqref="E36:S36">
    <cfRule type="cellIs" dxfId="161" priority="431" stopIfTrue="1" operator="equal">
      <formula>0</formula>
    </cfRule>
    <cfRule type="cellIs" dxfId="160" priority="432" stopIfTrue="1" operator="greaterThan">
      <formula>0.0000001</formula>
    </cfRule>
  </conditionalFormatting>
  <conditionalFormatting sqref="E36:S36">
    <cfRule type="cellIs" dxfId="159" priority="429" stopIfTrue="1" operator="equal">
      <formula>0</formula>
    </cfRule>
    <cfRule type="cellIs" dxfId="158" priority="430" stopIfTrue="1" operator="greaterThan">
      <formula>0.0000001</formula>
    </cfRule>
  </conditionalFormatting>
  <conditionalFormatting sqref="E36:S36">
    <cfRule type="cellIs" dxfId="157" priority="427" stopIfTrue="1" operator="equal">
      <formula>0</formula>
    </cfRule>
    <cfRule type="cellIs" dxfId="156" priority="428" stopIfTrue="1" operator="greaterThan">
      <formula>0.0000001</formula>
    </cfRule>
  </conditionalFormatting>
  <conditionalFormatting sqref="E36:S36">
    <cfRule type="cellIs" dxfId="155" priority="425" stopIfTrue="1" operator="equal">
      <formula>0</formula>
    </cfRule>
    <cfRule type="cellIs" dxfId="154" priority="426" stopIfTrue="1" operator="greaterThan">
      <formula>0.0000001</formula>
    </cfRule>
  </conditionalFormatting>
  <conditionalFormatting sqref="E36:S36">
    <cfRule type="cellIs" dxfId="153" priority="423" stopIfTrue="1" operator="equal">
      <formula>0</formula>
    </cfRule>
    <cfRule type="cellIs" dxfId="152" priority="424" stopIfTrue="1" operator="greaterThan">
      <formula>0.0000001</formula>
    </cfRule>
  </conditionalFormatting>
  <conditionalFormatting sqref="E36:S36">
    <cfRule type="cellIs" dxfId="151" priority="421" stopIfTrue="1" operator="equal">
      <formula>0</formula>
    </cfRule>
    <cfRule type="cellIs" dxfId="150" priority="422" stopIfTrue="1" operator="greaterThan">
      <formula>0.0000001</formula>
    </cfRule>
  </conditionalFormatting>
  <conditionalFormatting sqref="E38:S38">
    <cfRule type="cellIs" dxfId="149" priority="419" stopIfTrue="1" operator="equal">
      <formula>0</formula>
    </cfRule>
    <cfRule type="cellIs" dxfId="148" priority="420" stopIfTrue="1" operator="greaterThan">
      <formula>0.0000001</formula>
    </cfRule>
  </conditionalFormatting>
  <conditionalFormatting sqref="E38:S38">
    <cfRule type="cellIs" dxfId="147" priority="417" stopIfTrue="1" operator="equal">
      <formula>0</formula>
    </cfRule>
    <cfRule type="cellIs" dxfId="146" priority="418" stopIfTrue="1" operator="greaterThan">
      <formula>0.0000001</formula>
    </cfRule>
  </conditionalFormatting>
  <conditionalFormatting sqref="E38:S38">
    <cfRule type="cellIs" dxfId="145" priority="415" stopIfTrue="1" operator="equal">
      <formula>0</formula>
    </cfRule>
    <cfRule type="cellIs" dxfId="144" priority="416" stopIfTrue="1" operator="greaterThan">
      <formula>0.0000001</formula>
    </cfRule>
  </conditionalFormatting>
  <conditionalFormatting sqref="E38:S38">
    <cfRule type="cellIs" dxfId="143" priority="413" stopIfTrue="1" operator="equal">
      <formula>0</formula>
    </cfRule>
    <cfRule type="cellIs" dxfId="142" priority="414" stopIfTrue="1" operator="greaterThan">
      <formula>0.0000001</formula>
    </cfRule>
  </conditionalFormatting>
  <conditionalFormatting sqref="E38:S38">
    <cfRule type="cellIs" dxfId="141" priority="411" stopIfTrue="1" operator="equal">
      <formula>0</formula>
    </cfRule>
    <cfRule type="cellIs" dxfId="140" priority="412" stopIfTrue="1" operator="greaterThan">
      <formula>0.0000001</formula>
    </cfRule>
  </conditionalFormatting>
  <conditionalFormatting sqref="E38:S38">
    <cfRule type="cellIs" dxfId="139" priority="409" stopIfTrue="1" operator="equal">
      <formula>0</formula>
    </cfRule>
    <cfRule type="cellIs" dxfId="138" priority="410" stopIfTrue="1" operator="greaterThan">
      <formula>0.0000001</formula>
    </cfRule>
  </conditionalFormatting>
  <conditionalFormatting sqref="E38:S38">
    <cfRule type="cellIs" dxfId="137" priority="407" stopIfTrue="1" operator="equal">
      <formula>0</formula>
    </cfRule>
    <cfRule type="cellIs" dxfId="136" priority="408" stopIfTrue="1" operator="greaterThan">
      <formula>0.0000001</formula>
    </cfRule>
  </conditionalFormatting>
  <conditionalFormatting sqref="E38:S38">
    <cfRule type="cellIs" dxfId="135" priority="405" stopIfTrue="1" operator="equal">
      <formula>0</formula>
    </cfRule>
    <cfRule type="cellIs" dxfId="134" priority="406" stopIfTrue="1" operator="greaterThan">
      <formula>0.0000001</formula>
    </cfRule>
  </conditionalFormatting>
  <conditionalFormatting sqref="E38:S38">
    <cfRule type="cellIs" dxfId="133" priority="403" stopIfTrue="1" operator="equal">
      <formula>0</formula>
    </cfRule>
    <cfRule type="cellIs" dxfId="132" priority="404" stopIfTrue="1" operator="greaterThan">
      <formula>0.0000001</formula>
    </cfRule>
  </conditionalFormatting>
  <conditionalFormatting sqref="E38:S38">
    <cfRule type="cellIs" dxfId="131" priority="401" stopIfTrue="1" operator="equal">
      <formula>0</formula>
    </cfRule>
    <cfRule type="cellIs" dxfId="130" priority="402" stopIfTrue="1" operator="greaterThan">
      <formula>0.0000001</formula>
    </cfRule>
  </conditionalFormatting>
  <conditionalFormatting sqref="E38:S38">
    <cfRule type="cellIs" dxfId="129" priority="399" stopIfTrue="1" operator="equal">
      <formula>0</formula>
    </cfRule>
    <cfRule type="cellIs" dxfId="128" priority="400" stopIfTrue="1" operator="greaterThan">
      <formula>0.0000001</formula>
    </cfRule>
  </conditionalFormatting>
  <conditionalFormatting sqref="E38:S38">
    <cfRule type="cellIs" dxfId="127" priority="397" stopIfTrue="1" operator="equal">
      <formula>0</formula>
    </cfRule>
    <cfRule type="cellIs" dxfId="126" priority="398" stopIfTrue="1" operator="greaterThan">
      <formula>0.0000001</formula>
    </cfRule>
  </conditionalFormatting>
  <conditionalFormatting sqref="E38:S38">
    <cfRule type="cellIs" dxfId="125" priority="395" stopIfTrue="1" operator="equal">
      <formula>0</formula>
    </cfRule>
    <cfRule type="cellIs" dxfId="124" priority="396" stopIfTrue="1" operator="greaterThan">
      <formula>0.0000001</formula>
    </cfRule>
  </conditionalFormatting>
  <conditionalFormatting sqref="E38:S38">
    <cfRule type="cellIs" dxfId="123" priority="393" stopIfTrue="1" operator="equal">
      <formula>0</formula>
    </cfRule>
    <cfRule type="cellIs" dxfId="122" priority="394" stopIfTrue="1" operator="greaterThan">
      <formula>0.0000001</formula>
    </cfRule>
  </conditionalFormatting>
  <conditionalFormatting sqref="E38:S38">
    <cfRule type="cellIs" dxfId="121" priority="391" stopIfTrue="1" operator="equal">
      <formula>0</formula>
    </cfRule>
    <cfRule type="cellIs" dxfId="120" priority="392" stopIfTrue="1" operator="greaterThan">
      <formula>0.0000001</formula>
    </cfRule>
  </conditionalFormatting>
  <conditionalFormatting sqref="E40:S40">
    <cfRule type="cellIs" dxfId="119" priority="389" stopIfTrue="1" operator="equal">
      <formula>0</formula>
    </cfRule>
    <cfRule type="cellIs" dxfId="118" priority="390" stopIfTrue="1" operator="greaterThan">
      <formula>0.0000001</formula>
    </cfRule>
  </conditionalFormatting>
  <conditionalFormatting sqref="E40:S40">
    <cfRule type="cellIs" dxfId="117" priority="387" stopIfTrue="1" operator="equal">
      <formula>0</formula>
    </cfRule>
    <cfRule type="cellIs" dxfId="116" priority="388" stopIfTrue="1" operator="greaterThan">
      <formula>0.0000001</formula>
    </cfRule>
  </conditionalFormatting>
  <conditionalFormatting sqref="E40:S40">
    <cfRule type="cellIs" dxfId="115" priority="385" stopIfTrue="1" operator="equal">
      <formula>0</formula>
    </cfRule>
    <cfRule type="cellIs" dxfId="114" priority="386" stopIfTrue="1" operator="greaterThan">
      <formula>0.0000001</formula>
    </cfRule>
  </conditionalFormatting>
  <conditionalFormatting sqref="E40:S40">
    <cfRule type="cellIs" dxfId="113" priority="383" stopIfTrue="1" operator="equal">
      <formula>0</formula>
    </cfRule>
    <cfRule type="cellIs" dxfId="112" priority="384" stopIfTrue="1" operator="greaterThan">
      <formula>0.0000001</formula>
    </cfRule>
  </conditionalFormatting>
  <conditionalFormatting sqref="E40:S40">
    <cfRule type="cellIs" dxfId="111" priority="381" stopIfTrue="1" operator="equal">
      <formula>0</formula>
    </cfRule>
    <cfRule type="cellIs" dxfId="110" priority="382" stopIfTrue="1" operator="greaterThan">
      <formula>0.0000001</formula>
    </cfRule>
  </conditionalFormatting>
  <conditionalFormatting sqref="E40:S40">
    <cfRule type="cellIs" dxfId="109" priority="379" stopIfTrue="1" operator="equal">
      <formula>0</formula>
    </cfRule>
    <cfRule type="cellIs" dxfId="108" priority="380" stopIfTrue="1" operator="greaterThan">
      <formula>0.0000001</formula>
    </cfRule>
  </conditionalFormatting>
  <conditionalFormatting sqref="E40:S40">
    <cfRule type="cellIs" dxfId="107" priority="377" stopIfTrue="1" operator="equal">
      <formula>0</formula>
    </cfRule>
    <cfRule type="cellIs" dxfId="106" priority="378" stopIfTrue="1" operator="greaterThan">
      <formula>0.0000001</formula>
    </cfRule>
  </conditionalFormatting>
  <conditionalFormatting sqref="E40:S40">
    <cfRule type="cellIs" dxfId="105" priority="375" stopIfTrue="1" operator="equal">
      <formula>0</formula>
    </cfRule>
    <cfRule type="cellIs" dxfId="104" priority="376" stopIfTrue="1" operator="greaterThan">
      <formula>0.0000001</formula>
    </cfRule>
  </conditionalFormatting>
  <conditionalFormatting sqref="E40:S40">
    <cfRule type="cellIs" dxfId="103" priority="373" stopIfTrue="1" operator="equal">
      <formula>0</formula>
    </cfRule>
    <cfRule type="cellIs" dxfId="102" priority="374" stopIfTrue="1" operator="greaterThan">
      <formula>0.0000001</formula>
    </cfRule>
  </conditionalFormatting>
  <conditionalFormatting sqref="E40:S40">
    <cfRule type="cellIs" dxfId="101" priority="371" stopIfTrue="1" operator="equal">
      <formula>0</formula>
    </cfRule>
    <cfRule type="cellIs" dxfId="100" priority="372" stopIfTrue="1" operator="greaterThan">
      <formula>0.0000001</formula>
    </cfRule>
  </conditionalFormatting>
  <conditionalFormatting sqref="E40:S40">
    <cfRule type="cellIs" dxfId="99" priority="369" stopIfTrue="1" operator="equal">
      <formula>0</formula>
    </cfRule>
    <cfRule type="cellIs" dxfId="98" priority="370" stopIfTrue="1" operator="greaterThan">
      <formula>0.0000001</formula>
    </cfRule>
  </conditionalFormatting>
  <conditionalFormatting sqref="E40:S40">
    <cfRule type="cellIs" dxfId="97" priority="367" stopIfTrue="1" operator="equal">
      <formula>0</formula>
    </cfRule>
    <cfRule type="cellIs" dxfId="96" priority="368" stopIfTrue="1" operator="greaterThan">
      <formula>0.0000001</formula>
    </cfRule>
  </conditionalFormatting>
  <conditionalFormatting sqref="E40:S40">
    <cfRule type="cellIs" dxfId="95" priority="365" stopIfTrue="1" operator="equal">
      <formula>0</formula>
    </cfRule>
    <cfRule type="cellIs" dxfId="94" priority="366" stopIfTrue="1" operator="greaterThan">
      <formula>0.0000001</formula>
    </cfRule>
  </conditionalFormatting>
  <conditionalFormatting sqref="E40:S40">
    <cfRule type="cellIs" dxfId="93" priority="363" stopIfTrue="1" operator="equal">
      <formula>0</formula>
    </cfRule>
    <cfRule type="cellIs" dxfId="92" priority="364" stopIfTrue="1" operator="greaterThan">
      <formula>0.0000001</formula>
    </cfRule>
  </conditionalFormatting>
  <conditionalFormatting sqref="E40:S40">
    <cfRule type="cellIs" dxfId="91" priority="361" stopIfTrue="1" operator="equal">
      <formula>0</formula>
    </cfRule>
    <cfRule type="cellIs" dxfId="90" priority="362" stopIfTrue="1" operator="greaterThan">
      <formula>0.0000001</formula>
    </cfRule>
  </conditionalFormatting>
  <conditionalFormatting sqref="E42:S42">
    <cfRule type="cellIs" dxfId="89" priority="359" stopIfTrue="1" operator="equal">
      <formula>0</formula>
    </cfRule>
    <cfRule type="cellIs" dxfId="88" priority="360" stopIfTrue="1" operator="greaterThan">
      <formula>0.0000001</formula>
    </cfRule>
  </conditionalFormatting>
  <conditionalFormatting sqref="E42:S42">
    <cfRule type="cellIs" dxfId="87" priority="357" stopIfTrue="1" operator="equal">
      <formula>0</formula>
    </cfRule>
    <cfRule type="cellIs" dxfId="86" priority="358" stopIfTrue="1" operator="greaterThan">
      <formula>0.0000001</formula>
    </cfRule>
  </conditionalFormatting>
  <conditionalFormatting sqref="E42:S42">
    <cfRule type="cellIs" dxfId="85" priority="355" stopIfTrue="1" operator="equal">
      <formula>0</formula>
    </cfRule>
    <cfRule type="cellIs" dxfId="84" priority="356" stopIfTrue="1" operator="greaterThan">
      <formula>0.0000001</formula>
    </cfRule>
  </conditionalFormatting>
  <conditionalFormatting sqref="E42:S42">
    <cfRule type="cellIs" dxfId="83" priority="353" stopIfTrue="1" operator="equal">
      <formula>0</formula>
    </cfRule>
    <cfRule type="cellIs" dxfId="82" priority="354" stopIfTrue="1" operator="greaterThan">
      <formula>0.0000001</formula>
    </cfRule>
  </conditionalFormatting>
  <conditionalFormatting sqref="E42:S42">
    <cfRule type="cellIs" dxfId="81" priority="351" stopIfTrue="1" operator="equal">
      <formula>0</formula>
    </cfRule>
    <cfRule type="cellIs" dxfId="80" priority="352" stopIfTrue="1" operator="greaterThan">
      <formula>0.0000001</formula>
    </cfRule>
  </conditionalFormatting>
  <conditionalFormatting sqref="E42:S42">
    <cfRule type="cellIs" dxfId="79" priority="349" stopIfTrue="1" operator="equal">
      <formula>0</formula>
    </cfRule>
    <cfRule type="cellIs" dxfId="78" priority="350" stopIfTrue="1" operator="greaterThan">
      <formula>0.0000001</formula>
    </cfRule>
  </conditionalFormatting>
  <conditionalFormatting sqref="E42:S42">
    <cfRule type="cellIs" dxfId="77" priority="347" stopIfTrue="1" operator="equal">
      <formula>0</formula>
    </cfRule>
    <cfRule type="cellIs" dxfId="76" priority="348" stopIfTrue="1" operator="greaterThan">
      <formula>0.0000001</formula>
    </cfRule>
  </conditionalFormatting>
  <conditionalFormatting sqref="E42:S42">
    <cfRule type="cellIs" dxfId="75" priority="345" stopIfTrue="1" operator="equal">
      <formula>0</formula>
    </cfRule>
    <cfRule type="cellIs" dxfId="74" priority="346" stopIfTrue="1" operator="greaterThan">
      <formula>0.0000001</formula>
    </cfRule>
  </conditionalFormatting>
  <conditionalFormatting sqref="E42:S42">
    <cfRule type="cellIs" dxfId="73" priority="343" stopIfTrue="1" operator="equal">
      <formula>0</formula>
    </cfRule>
    <cfRule type="cellIs" dxfId="72" priority="344" stopIfTrue="1" operator="greaterThan">
      <formula>0.0000001</formula>
    </cfRule>
  </conditionalFormatting>
  <conditionalFormatting sqref="E42:S42">
    <cfRule type="cellIs" dxfId="71" priority="341" stopIfTrue="1" operator="equal">
      <formula>0</formula>
    </cfRule>
    <cfRule type="cellIs" dxfId="70" priority="342" stopIfTrue="1" operator="greaterThan">
      <formula>0.0000001</formula>
    </cfRule>
  </conditionalFormatting>
  <conditionalFormatting sqref="E42:S42">
    <cfRule type="cellIs" dxfId="69" priority="339" stopIfTrue="1" operator="equal">
      <formula>0</formula>
    </cfRule>
    <cfRule type="cellIs" dxfId="68" priority="340" stopIfTrue="1" operator="greaterThan">
      <formula>0.0000001</formula>
    </cfRule>
  </conditionalFormatting>
  <conditionalFormatting sqref="E42:S42">
    <cfRule type="cellIs" dxfId="67" priority="337" stopIfTrue="1" operator="equal">
      <formula>0</formula>
    </cfRule>
    <cfRule type="cellIs" dxfId="66" priority="338" stopIfTrue="1" operator="greaterThan">
      <formula>0.0000001</formula>
    </cfRule>
  </conditionalFormatting>
  <conditionalFormatting sqref="E42:S42">
    <cfRule type="cellIs" dxfId="65" priority="335" stopIfTrue="1" operator="equal">
      <formula>0</formula>
    </cfRule>
    <cfRule type="cellIs" dxfId="64" priority="336" stopIfTrue="1" operator="greaterThan">
      <formula>0.0000001</formula>
    </cfRule>
  </conditionalFormatting>
  <conditionalFormatting sqref="E42:S42">
    <cfRule type="cellIs" dxfId="63" priority="333" stopIfTrue="1" operator="equal">
      <formula>0</formula>
    </cfRule>
    <cfRule type="cellIs" dxfId="62" priority="334" stopIfTrue="1" operator="greaterThan">
      <formula>0.0000001</formula>
    </cfRule>
  </conditionalFormatting>
  <conditionalFormatting sqref="E42:S42">
    <cfRule type="cellIs" dxfId="61" priority="331" stopIfTrue="1" operator="equal">
      <formula>0</formula>
    </cfRule>
    <cfRule type="cellIs" dxfId="60" priority="332" stopIfTrue="1" operator="greaterThan">
      <formula>0.0000001</formula>
    </cfRule>
  </conditionalFormatting>
  <conditionalFormatting sqref="E44:S44">
    <cfRule type="cellIs" dxfId="59" priority="329" stopIfTrue="1" operator="equal">
      <formula>0</formula>
    </cfRule>
    <cfRule type="cellIs" dxfId="58" priority="330" stopIfTrue="1" operator="greaterThan">
      <formula>0.0000001</formula>
    </cfRule>
  </conditionalFormatting>
  <conditionalFormatting sqref="E44:S44">
    <cfRule type="cellIs" dxfId="57" priority="327" stopIfTrue="1" operator="equal">
      <formula>0</formula>
    </cfRule>
    <cfRule type="cellIs" dxfId="56" priority="328" stopIfTrue="1" operator="greaterThan">
      <formula>0.0000001</formula>
    </cfRule>
  </conditionalFormatting>
  <conditionalFormatting sqref="E44:S44">
    <cfRule type="cellIs" dxfId="55" priority="325" stopIfTrue="1" operator="equal">
      <formula>0</formula>
    </cfRule>
    <cfRule type="cellIs" dxfId="54" priority="326" stopIfTrue="1" operator="greaterThan">
      <formula>0.0000001</formula>
    </cfRule>
  </conditionalFormatting>
  <conditionalFormatting sqref="E44:S44">
    <cfRule type="cellIs" dxfId="53" priority="323" stopIfTrue="1" operator="equal">
      <formula>0</formula>
    </cfRule>
    <cfRule type="cellIs" dxfId="52" priority="324" stopIfTrue="1" operator="greaterThan">
      <formula>0.0000001</formula>
    </cfRule>
  </conditionalFormatting>
  <conditionalFormatting sqref="E44:S44">
    <cfRule type="cellIs" dxfId="51" priority="321" stopIfTrue="1" operator="equal">
      <formula>0</formula>
    </cfRule>
    <cfRule type="cellIs" dxfId="50" priority="322" stopIfTrue="1" operator="greaterThan">
      <formula>0.0000001</formula>
    </cfRule>
  </conditionalFormatting>
  <conditionalFormatting sqref="E44:S44">
    <cfRule type="cellIs" dxfId="49" priority="319" stopIfTrue="1" operator="equal">
      <formula>0</formula>
    </cfRule>
    <cfRule type="cellIs" dxfId="48" priority="320" stopIfTrue="1" operator="greaterThan">
      <formula>0.0000001</formula>
    </cfRule>
  </conditionalFormatting>
  <conditionalFormatting sqref="E44:S44">
    <cfRule type="cellIs" dxfId="47" priority="317" stopIfTrue="1" operator="equal">
      <formula>0</formula>
    </cfRule>
    <cfRule type="cellIs" dxfId="46" priority="318" stopIfTrue="1" operator="greaterThan">
      <formula>0.0000001</formula>
    </cfRule>
  </conditionalFormatting>
  <conditionalFormatting sqref="E44:S44">
    <cfRule type="cellIs" dxfId="45" priority="315" stopIfTrue="1" operator="equal">
      <formula>0</formula>
    </cfRule>
    <cfRule type="cellIs" dxfId="44" priority="316" stopIfTrue="1" operator="greaterThan">
      <formula>0.0000001</formula>
    </cfRule>
  </conditionalFormatting>
  <conditionalFormatting sqref="E44:S44">
    <cfRule type="cellIs" dxfId="43" priority="313" stopIfTrue="1" operator="equal">
      <formula>0</formula>
    </cfRule>
    <cfRule type="cellIs" dxfId="42" priority="314" stopIfTrue="1" operator="greaterThan">
      <formula>0.0000001</formula>
    </cfRule>
  </conditionalFormatting>
  <conditionalFormatting sqref="E44:S44">
    <cfRule type="cellIs" dxfId="41" priority="311" stopIfTrue="1" operator="equal">
      <formula>0</formula>
    </cfRule>
    <cfRule type="cellIs" dxfId="40" priority="312" stopIfTrue="1" operator="greaterThan">
      <formula>0.0000001</formula>
    </cfRule>
  </conditionalFormatting>
  <conditionalFormatting sqref="E44:S44">
    <cfRule type="cellIs" dxfId="39" priority="309" stopIfTrue="1" operator="equal">
      <formula>0</formula>
    </cfRule>
    <cfRule type="cellIs" dxfId="38" priority="310" stopIfTrue="1" operator="greaterThan">
      <formula>0.0000001</formula>
    </cfRule>
  </conditionalFormatting>
  <conditionalFormatting sqref="E44:S44">
    <cfRule type="cellIs" dxfId="37" priority="307" stopIfTrue="1" operator="equal">
      <formula>0</formula>
    </cfRule>
    <cfRule type="cellIs" dxfId="36" priority="308" stopIfTrue="1" operator="greaterThan">
      <formula>0.0000001</formula>
    </cfRule>
  </conditionalFormatting>
  <conditionalFormatting sqref="E44:S44">
    <cfRule type="cellIs" dxfId="35" priority="305" stopIfTrue="1" operator="equal">
      <formula>0</formula>
    </cfRule>
    <cfRule type="cellIs" dxfId="34" priority="306" stopIfTrue="1" operator="greaterThan">
      <formula>0.0000001</formula>
    </cfRule>
  </conditionalFormatting>
  <conditionalFormatting sqref="E44:S44">
    <cfRule type="cellIs" dxfId="33" priority="303" stopIfTrue="1" operator="equal">
      <formula>0</formula>
    </cfRule>
    <cfRule type="cellIs" dxfId="32" priority="304" stopIfTrue="1" operator="greaterThan">
      <formula>0.0000001</formula>
    </cfRule>
  </conditionalFormatting>
  <conditionalFormatting sqref="E44:S44">
    <cfRule type="cellIs" dxfId="31" priority="301" stopIfTrue="1" operator="equal">
      <formula>0</formula>
    </cfRule>
    <cfRule type="cellIs" dxfId="30" priority="302" stopIfTrue="1" operator="greaterThan">
      <formula>0.0000001</formula>
    </cfRule>
  </conditionalFormatting>
  <conditionalFormatting sqref="E46:S46">
    <cfRule type="cellIs" dxfId="29" priority="29" stopIfTrue="1" operator="equal">
      <formula>0</formula>
    </cfRule>
    <cfRule type="cellIs" dxfId="28" priority="30" stopIfTrue="1" operator="greaterThan">
      <formula>0.0000001</formula>
    </cfRule>
  </conditionalFormatting>
  <conditionalFormatting sqref="E46:S46">
    <cfRule type="cellIs" dxfId="27" priority="27" stopIfTrue="1" operator="equal">
      <formula>0</formula>
    </cfRule>
    <cfRule type="cellIs" dxfId="26" priority="28" stopIfTrue="1" operator="greaterThan">
      <formula>0.0000001</formula>
    </cfRule>
  </conditionalFormatting>
  <conditionalFormatting sqref="E46:S46">
    <cfRule type="cellIs" dxfId="25" priority="25" stopIfTrue="1" operator="equal">
      <formula>0</formula>
    </cfRule>
    <cfRule type="cellIs" dxfId="24" priority="26" stopIfTrue="1" operator="greaterThan">
      <formula>0.0000001</formula>
    </cfRule>
  </conditionalFormatting>
  <conditionalFormatting sqref="E46:S46">
    <cfRule type="cellIs" dxfId="23" priority="23" stopIfTrue="1" operator="equal">
      <formula>0</formula>
    </cfRule>
    <cfRule type="cellIs" dxfId="22" priority="24" stopIfTrue="1" operator="greaterThan">
      <formula>0.0000001</formula>
    </cfRule>
  </conditionalFormatting>
  <conditionalFormatting sqref="E46:S46">
    <cfRule type="cellIs" dxfId="21" priority="21" stopIfTrue="1" operator="equal">
      <formula>0</formula>
    </cfRule>
    <cfRule type="cellIs" dxfId="20" priority="22" stopIfTrue="1" operator="greaterThan">
      <formula>0.0000001</formula>
    </cfRule>
  </conditionalFormatting>
  <conditionalFormatting sqref="E46:S46">
    <cfRule type="cellIs" dxfId="19" priority="19" stopIfTrue="1" operator="equal">
      <formula>0</formula>
    </cfRule>
    <cfRule type="cellIs" dxfId="18" priority="20" stopIfTrue="1" operator="greaterThan">
      <formula>0.0000001</formula>
    </cfRule>
  </conditionalFormatting>
  <conditionalFormatting sqref="E46:S46">
    <cfRule type="cellIs" dxfId="17" priority="17" stopIfTrue="1" operator="equal">
      <formula>0</formula>
    </cfRule>
    <cfRule type="cellIs" dxfId="16" priority="18" stopIfTrue="1" operator="greaterThan">
      <formula>0.0000001</formula>
    </cfRule>
  </conditionalFormatting>
  <conditionalFormatting sqref="E46:S46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E46:S46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E46:S46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E46:S46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E46:S46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E46:S46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E46:S46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E46:S46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colBreaks count="2" manualBreakCount="2">
    <brk id="10" max="78" man="1"/>
    <brk id="1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54</vt:i4>
      </vt:variant>
    </vt:vector>
  </HeadingPairs>
  <TitlesOfParts>
    <vt:vector size="58" baseType="lpstr">
      <vt:lpstr>Orçamento</vt:lpstr>
      <vt:lpstr>Resumo </vt:lpstr>
      <vt:lpstr>Composições</vt:lpstr>
      <vt:lpstr>Cronograma Mensal</vt:lpstr>
      <vt:lpstr>__xlnm_Print_Area_1</vt:lpstr>
      <vt:lpstr>'Resumo '!__xlnm_Print_Area_3</vt:lpstr>
      <vt:lpstr>'Cronograma Mensal'!__xlnm_Print_Area_4</vt:lpstr>
      <vt:lpstr>__xlnm_Print_Titles_1</vt:lpstr>
      <vt:lpstr>'Resumo '!__xlnm_Print_Titles_3</vt:lpstr>
      <vt:lpstr>Composições!Area_de_impressao</vt:lpstr>
      <vt:lpstr>'Cronograma Mensal'!Area_de_impressao</vt:lpstr>
      <vt:lpstr>Orçamento!Area_de_impressao</vt:lpstr>
      <vt:lpstr>'Resumo '!Area_de_impressao</vt:lpstr>
      <vt:lpstr>Orçamento!Excel_BuiltIn_Print_Area</vt:lpstr>
      <vt:lpstr>'Cronograma Mensal'!Titulos_de_impressao</vt:lpstr>
      <vt:lpstr>Orçamento!Titulos_de_impressao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'Resumo '!Z_30999B9E_2E65_4663_976F_9A54CE05102E__wvu_PrintArea</vt:lpstr>
      <vt:lpstr>Orçamento!Z_30999B9E_2E65_4663_976F_9A54CE05102E__wvu_PrintTitles</vt:lpstr>
      <vt:lpstr>'Resumo '!Z_30999B9E_2E65_4663_976F_9A54CE05102E__wvu_PrintTitles</vt:lpstr>
      <vt:lpstr>Orçamento!Z_37FA8F07_9D7A_418D_BC30_0AE0C3739A19__wvu_FilterData</vt:lpstr>
      <vt:lpstr>'Cronograma Mensal'!Z_37FA8F07_9D7A_418D_BC30_0AE0C3739A19__wvu_PrintArea</vt:lpstr>
      <vt:lpstr>'Resumo '!Z_37FA8F07_9D7A_418D_BC30_0AE0C3739A19__wvu_PrintArea</vt:lpstr>
      <vt:lpstr>'Resumo '!Z_37FA8F07_9D7A_418D_BC30_0AE0C3739A19__wvu_PrintTitles</vt:lpstr>
      <vt:lpstr>'Cronograma Mensal'!Z_3B8348FD_7A00_44FD_ACF5_E6A19592872E_.wvu.Cols</vt:lpstr>
      <vt:lpstr>Orçamento!Z_3B8348FD_7A00_44FD_ACF5_E6A19592872E_.wvu.Cols</vt:lpstr>
      <vt:lpstr>'Cronograma Mensal'!Z_3B8348FD_7A00_44FD_ACF5_E6A19592872E_.wvu.PrintArea</vt:lpstr>
      <vt:lpstr>Orçamento!Z_3B8348FD_7A00_44FD_ACF5_E6A19592872E_.wvu.PrintArea</vt:lpstr>
      <vt:lpstr>'Resumo '!Z_3B8348FD_7A00_44FD_ACF5_E6A19592872E_.wvu.PrintArea</vt:lpstr>
      <vt:lpstr>'Cronograma Mensal'!Z_3B8348FD_7A00_44FD_ACF5_E6A19592872E_.wvu.PrintTitles</vt:lpstr>
      <vt:lpstr>Orçamento!Z_3B8348FD_7A00_44FD_ACF5_E6A19592872E_.wvu.PrintTitles</vt:lpstr>
      <vt:lpstr>'Resumo '!Z_3B8348FD_7A00_44FD_ACF5_E6A19592872E_.wvu.PrintTitles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'Resumo '!Z_50160325_FDD6_4995_897D_2F4F0C6430EC__wvu_PrintArea</vt:lpstr>
      <vt:lpstr>Orçamento!Z_50160325_FDD6_4995_897D_2F4F0C6430EC__wvu_PrintTitles</vt:lpstr>
      <vt:lpstr>'Resumo '!Z_50160325_FDD6_4995_897D_2F4F0C6430EC__wvu_PrintTitles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'Cronograma Mensal'!Z_B535EED3_096A_4559_AE37_6359A35C71B4_.wvu.Cols</vt:lpstr>
      <vt:lpstr>'Cronograma Mensal'!Z_B535EED3_096A_4559_AE37_6359A35C71B4_.wvu.PrintArea</vt:lpstr>
      <vt:lpstr>Orçamento!Z_B535EED3_096A_4559_AE37_6359A35C71B4_.wvu.PrintArea</vt:lpstr>
      <vt:lpstr>'Resumo '!Z_B535EED3_096A_4559_AE37_6359A35C71B4_.wvu.PrintArea</vt:lpstr>
      <vt:lpstr>'Cronograma Mensal'!Z_B535EED3_096A_4559_AE37_6359A35C71B4_.wvu.PrintTitles</vt:lpstr>
      <vt:lpstr>Orçamento!Z_B535EED3_096A_4559_AE37_6359A35C71B4_.wvu.PrintTitles</vt:lpstr>
      <vt:lpstr>'Resumo '!Z_B535EED3_096A_4559_AE37_6359A35C71B4_.wvu.PrintTitles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'Resumo '!Z_CE6D2F78_279A_48FF_B90B_4CA40BF0D3DA__wvu_PrintArea</vt:lpstr>
      <vt:lpstr>Orçamento!Z_CE6D2F78_279A_48FF_B90B_4CA40BF0D3DA__wvu_PrintTitles</vt:lpstr>
      <vt:lpstr>'Resumo '!Z_CE6D2F78_279A_48FF_B90B_4CA40BF0D3DA__wvu_PrintTitles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Diego</cp:lastModifiedBy>
  <cp:lastPrinted>2023-03-08T11:17:50Z</cp:lastPrinted>
  <dcterms:created xsi:type="dcterms:W3CDTF">2017-01-12T18:28:45Z</dcterms:created>
  <dcterms:modified xsi:type="dcterms:W3CDTF">2023-03-08T14:25:10Z</dcterms:modified>
</cp:coreProperties>
</file>